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610" windowHeight="7575"/>
  </bookViews>
  <sheets>
    <sheet name="indicatori BES 2019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7" i="2" l="1"/>
  <c r="M36" i="2"/>
  <c r="M34" i="2"/>
  <c r="M33" i="2"/>
  <c r="M31" i="2"/>
  <c r="M32" i="2"/>
  <c r="M30" i="2"/>
  <c r="M14" i="2"/>
  <c r="K28" i="2"/>
  <c r="M29" i="2"/>
  <c r="M28" i="2"/>
  <c r="N21" i="2"/>
  <c r="L21" i="2"/>
  <c r="L37" i="2" s="1"/>
  <c r="K21" i="2"/>
  <c r="K37" i="2" s="1"/>
  <c r="M20" i="2"/>
  <c r="L20" i="2"/>
  <c r="L36" i="2" s="1"/>
  <c r="K20" i="2"/>
  <c r="K36" i="2" s="1"/>
  <c r="M19" i="2"/>
  <c r="L19" i="2"/>
  <c r="L35" i="2" s="1"/>
  <c r="K19" i="2"/>
  <c r="K35" i="2" s="1"/>
  <c r="L18" i="2"/>
  <c r="L34" i="2" s="1"/>
  <c r="K18" i="2"/>
  <c r="K34" i="2" s="1"/>
  <c r="M26" i="2"/>
  <c r="M17" i="2"/>
  <c r="L17" i="2"/>
  <c r="L33" i="2" s="1"/>
  <c r="K17" i="2"/>
  <c r="K33" i="2" s="1"/>
  <c r="M16" i="2"/>
  <c r="L16" i="2"/>
  <c r="L32" i="2" s="1"/>
  <c r="K16" i="2"/>
  <c r="K32" i="2" s="1"/>
  <c r="M15" i="2"/>
  <c r="L15" i="2"/>
  <c r="L31" i="2" s="1"/>
  <c r="K15" i="2"/>
  <c r="K31" i="2" s="1"/>
  <c r="M25" i="2"/>
  <c r="M9" i="2"/>
  <c r="L14" i="2"/>
  <c r="L30" i="2" s="1"/>
  <c r="K14" i="2"/>
  <c r="K30" i="2" s="1"/>
  <c r="L13" i="2"/>
  <c r="L29" i="2" s="1"/>
  <c r="K13" i="2"/>
  <c r="K29" i="2" s="1"/>
  <c r="L12" i="2"/>
  <c r="L28" i="2" s="1"/>
  <c r="K12" i="2"/>
  <c r="M8" i="2"/>
  <c r="M11" i="2"/>
  <c r="L11" i="2"/>
  <c r="L27" i="2" s="1"/>
  <c r="K11" i="2"/>
  <c r="K27" i="2" s="1"/>
  <c r="M10" i="2"/>
  <c r="L10" i="2"/>
  <c r="L26" i="2" s="1"/>
  <c r="K10" i="2"/>
  <c r="K26" i="2" s="1"/>
  <c r="L9" i="2"/>
  <c r="L25" i="2" s="1"/>
  <c r="K9" i="2"/>
  <c r="K25" i="2" s="1"/>
  <c r="L8" i="2"/>
  <c r="L24" i="2" s="1"/>
  <c r="K8" i="2"/>
  <c r="K24" i="2" s="1"/>
  <c r="M7" i="2"/>
  <c r="L7" i="2"/>
  <c r="L23" i="2" s="1"/>
  <c r="K7" i="2"/>
  <c r="K23" i="2" s="1"/>
  <c r="N22" i="2"/>
  <c r="L6" i="2"/>
  <c r="L22" i="2" s="1"/>
  <c r="K6" i="2"/>
  <c r="K22" i="2" s="1"/>
  <c r="I7" i="2"/>
  <c r="I8" i="2" s="1"/>
  <c r="I9" i="2" s="1"/>
  <c r="I10" i="2" s="1"/>
  <c r="I11" i="2" s="1"/>
  <c r="I12" i="2" s="1"/>
  <c r="I13" i="2" s="1"/>
  <c r="I14" i="2" s="1"/>
  <c r="I15" i="2" s="1"/>
  <c r="I16" i="2" s="1"/>
  <c r="I17" i="2" s="1"/>
  <c r="I18" i="2" s="1"/>
  <c r="I19" i="2" s="1"/>
  <c r="I20" i="2" s="1"/>
  <c r="I21" i="2" s="1"/>
  <c r="I22" i="2" s="1"/>
  <c r="I23" i="2" s="1"/>
  <c r="I24" i="2" s="1"/>
  <c r="I25" i="2" s="1"/>
  <c r="I26" i="2" s="1"/>
  <c r="I27" i="2" s="1"/>
  <c r="I28" i="2" s="1"/>
  <c r="I29" i="2" s="1"/>
  <c r="I30" i="2" s="1"/>
  <c r="I31" i="2" s="1"/>
  <c r="I32" i="2" s="1"/>
  <c r="I33" i="2" s="1"/>
  <c r="I34" i="2" s="1"/>
  <c r="I35" i="2" s="1"/>
  <c r="I36" i="2" s="1"/>
  <c r="I37" i="2" s="1"/>
  <c r="M6" i="2"/>
  <c r="F51" i="2" l="1"/>
  <c r="O37" i="2" s="1"/>
  <c r="M37" i="2"/>
  <c r="N7" i="2"/>
  <c r="E9" i="2"/>
  <c r="O7" i="2" s="1"/>
  <c r="M23" i="2"/>
  <c r="F9" i="2"/>
  <c r="O23" i="2" s="1"/>
  <c r="M24" i="2"/>
  <c r="M22" i="2"/>
  <c r="F6" i="2"/>
  <c r="O22" i="2" s="1"/>
  <c r="E6" i="2"/>
  <c r="O6" i="2" s="1"/>
  <c r="N6" i="2"/>
  <c r="M27" i="2"/>
  <c r="M12" i="2"/>
  <c r="M13" i="2"/>
  <c r="M18" i="2"/>
  <c r="M35" i="2"/>
  <c r="N23" i="2" l="1"/>
  <c r="E51" i="2"/>
  <c r="O21" i="2" s="1"/>
  <c r="M21" i="2"/>
  <c r="N8" i="2"/>
  <c r="E12" i="2"/>
  <c r="O8" i="2" s="1"/>
  <c r="J6" i="2" l="1"/>
  <c r="J7" i="2" s="1"/>
  <c r="J8" i="2" s="1"/>
  <c r="J9" i="2" s="1"/>
  <c r="J10" i="2" s="1"/>
  <c r="J11" i="2" s="1"/>
  <c r="J12" i="2" s="1"/>
  <c r="J13" i="2" s="1"/>
  <c r="J14" i="2" s="1"/>
  <c r="J15" i="2" s="1"/>
  <c r="J16" i="2" s="1"/>
  <c r="J17" i="2" s="1"/>
  <c r="J18" i="2" s="1"/>
  <c r="J19" i="2" s="1"/>
  <c r="J20" i="2" s="1"/>
  <c r="J21" i="2" s="1"/>
  <c r="E4" i="2"/>
  <c r="J22" i="2"/>
  <c r="J23" i="2" s="1"/>
  <c r="J24" i="2" s="1"/>
  <c r="J25" i="2" s="1"/>
  <c r="J26" i="2" s="1"/>
  <c r="J27" i="2" s="1"/>
  <c r="J28" i="2" s="1"/>
  <c r="J29" i="2" s="1"/>
  <c r="J30" i="2" s="1"/>
  <c r="J31" i="2" s="1"/>
  <c r="J32" i="2" s="1"/>
  <c r="J33" i="2" s="1"/>
  <c r="J34" i="2" s="1"/>
  <c r="J35" i="2" s="1"/>
  <c r="J36" i="2" s="1"/>
  <c r="J37" i="2" s="1"/>
  <c r="F4" i="2"/>
  <c r="E15" i="2"/>
  <c r="O9" i="2" s="1"/>
  <c r="N9" i="2"/>
  <c r="N24" i="2"/>
  <c r="F12" i="2"/>
  <c r="O24" i="2" s="1"/>
  <c r="N25" i="2" l="1"/>
  <c r="F15" i="2"/>
  <c r="O25" i="2" s="1"/>
  <c r="E18" i="2"/>
  <c r="O10" i="2" s="1"/>
  <c r="N10" i="2"/>
  <c r="N11" i="2" l="1"/>
  <c r="E21" i="2"/>
  <c r="O11" i="2" s="1"/>
  <c r="N26" i="2"/>
  <c r="F18" i="2"/>
  <c r="O26" i="2" s="1"/>
  <c r="N27" i="2" l="1"/>
  <c r="F21" i="2"/>
  <c r="O27" i="2" s="1"/>
  <c r="N12" i="2"/>
  <c r="E24" i="2"/>
  <c r="O12" i="2" s="1"/>
  <c r="N13" i="2" l="1"/>
  <c r="E27" i="2"/>
  <c r="O13" i="2" s="1"/>
  <c r="N28" i="2"/>
  <c r="F24" i="2"/>
  <c r="O28" i="2" s="1"/>
  <c r="N29" i="2" l="1"/>
  <c r="F27" i="2"/>
  <c r="O29" i="2" s="1"/>
  <c r="N14" i="2"/>
  <c r="E30" i="2"/>
  <c r="O14" i="2" s="1"/>
  <c r="N15" i="2" l="1"/>
  <c r="E33" i="2"/>
  <c r="O15" i="2" s="1"/>
  <c r="N30" i="2"/>
  <c r="F30" i="2"/>
  <c r="O30" i="2" s="1"/>
  <c r="N31" i="2" l="1"/>
  <c r="F33" i="2"/>
  <c r="O31" i="2" s="1"/>
  <c r="N16" i="2"/>
  <c r="E36" i="2"/>
  <c r="O16" i="2" s="1"/>
  <c r="E39" i="2" l="1"/>
  <c r="O17" i="2" s="1"/>
  <c r="N17" i="2"/>
  <c r="F36" i="2"/>
  <c r="O32" i="2" s="1"/>
  <c r="N32" i="2"/>
  <c r="N33" i="2" l="1"/>
  <c r="F39" i="2"/>
  <c r="O33" i="2" s="1"/>
  <c r="N18" i="2"/>
  <c r="E42" i="2"/>
  <c r="O18" i="2" s="1"/>
  <c r="N34" i="2" l="1"/>
  <c r="F42" i="2"/>
  <c r="O34" i="2" s="1"/>
  <c r="E45" i="2"/>
  <c r="O19" i="2" s="1"/>
  <c r="N19" i="2"/>
  <c r="N35" i="2" l="1"/>
  <c r="F45" i="2"/>
  <c r="O35" i="2" s="1"/>
  <c r="N20" i="2"/>
  <c r="E48" i="2"/>
  <c r="O20" i="2" s="1"/>
  <c r="N36" i="2" l="1"/>
  <c r="F48" i="2"/>
  <c r="O36" i="2" s="1"/>
</calcChain>
</file>

<file path=xl/sharedStrings.xml><?xml version="1.0" encoding="utf-8"?>
<sst xmlns="http://schemas.openxmlformats.org/spreadsheetml/2006/main" count="68" uniqueCount="52">
  <si>
    <t>Indicatori economici-gestionali</t>
  </si>
  <si>
    <t>Ente</t>
  </si>
  <si>
    <t>Periodo</t>
  </si>
  <si>
    <t>Indicatore</t>
  </si>
  <si>
    <t>Descr_indicatore</t>
  </si>
  <si>
    <t>Valore Numeratore</t>
  </si>
  <si>
    <t>Valore Denominatore</t>
  </si>
  <si>
    <t>Valore indicatore</t>
  </si>
  <si>
    <t>Indicatore 1:</t>
  </si>
  <si>
    <t>Costi del personale</t>
  </si>
  <si>
    <t>Ricavi della gestione caratteristica</t>
  </si>
  <si>
    <t xml:space="preserve">Indicatore 2: </t>
  </si>
  <si>
    <t>Costi per beni e servizi</t>
  </si>
  <si>
    <t>Sottoindicatore 2.1:</t>
  </si>
  <si>
    <t>Acquisti di beni sanitari</t>
  </si>
  <si>
    <t>Sottoindicatore 2.1.1:</t>
  </si>
  <si>
    <t>Farmaci ed emoderivati</t>
  </si>
  <si>
    <t>Sottoindicatore 2.1.2:</t>
  </si>
  <si>
    <t>Materiali diagnostici</t>
  </si>
  <si>
    <t>Sottoindicatore 2.1.3:</t>
  </si>
  <si>
    <t>Presidi chirurgici e materiali sanitari</t>
  </si>
  <si>
    <t>Sottoindicatore 2.1.4:</t>
  </si>
  <si>
    <t>Materiali protesici</t>
  </si>
  <si>
    <t>Sottoindicatore 2.2:</t>
  </si>
  <si>
    <t>Acquisti di beni non sanitari</t>
  </si>
  <si>
    <t>Sottoindicatore 2.3:</t>
  </si>
  <si>
    <t>Consulenze, Collaborazioni,  Interinale e altre prestazioni di lavoro sanitarie e sociosanitarie</t>
  </si>
  <si>
    <t>Sottoindicatore 2.4:</t>
  </si>
  <si>
    <t>Altri servizi sanitari e sociosanitari a rilevanza sanitaria</t>
  </si>
  <si>
    <t>Sottoindicatore 2.5:</t>
  </si>
  <si>
    <t>Servizi non sanitari</t>
  </si>
  <si>
    <t>Sottoindicatore 2.6:</t>
  </si>
  <si>
    <t>Consulenze, Collaborazioni,  Interinale e altre prestazioni di lavoro non sanitarie</t>
  </si>
  <si>
    <t>Sottoindicatore 2.7:</t>
  </si>
  <si>
    <t>Manutenzione e riparazione (ordinaria esternalizzata)</t>
  </si>
  <si>
    <t>Sottoindicatore 2.8:</t>
  </si>
  <si>
    <t>Godimento di beni di terzi</t>
  </si>
  <si>
    <t>Indicatore 3:</t>
  </si>
  <si>
    <t>Costi caratteristici</t>
  </si>
  <si>
    <t>Indicatore 4:</t>
  </si>
  <si>
    <t>Totale costi al netto amm.ti sterilizzati</t>
  </si>
  <si>
    <t>Note:</t>
  </si>
  <si>
    <t>(1) Costi del personale: personale strutturato (mod A) e costo dei contratti atipici (righe di bilancio: prestazioni lavoro interinale, collaborazioni coordinate e continuative).</t>
  </si>
  <si>
    <t>(2) Ricavi della gestione caratteristica: valore della produzione al netto dei costi capitalizzati e dell'eventuale contributo PSSR.</t>
  </si>
  <si>
    <t>(3) Costi per beni e servizi: somma delle seguenti categorie: acquisti di beni, acquisti di servizi, manutenzione e riparazioni, godimento di beni di terzi, oneri diversi di gestione.</t>
  </si>
  <si>
    <t>(4) Costi caratteristici: comprende i Costi della produzione, oneri finanziari e imposte e tasse.</t>
  </si>
  <si>
    <t>(5) Totale costi al netto amm.ti sterilizzati: totale complessivo dei costi al netto dei costi capitalizzati.</t>
  </si>
  <si>
    <t>FONDAZIONI IRCCS - INDICATORI DI BILANCIO Consuntivo 2019</t>
  </si>
  <si>
    <t>924</t>
  </si>
  <si>
    <t>FONDAZIONE POLICLINICO S. MATTEO - PV</t>
  </si>
  <si>
    <t>Valore netto al 31/12/2018</t>
  </si>
  <si>
    <t>Valore netto al 31/12/2019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</si>
</sst>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43" formatCode="_-* #,##0.00_-;\-* #,##0.00_-;_-* &quot;-&quot;??_-;_-@_-"/>
    <numFmt numFmtId="164" formatCode="_-* #,##0_-;\-* #,##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entury Gothic"/>
      <family val="2"/>
    </font>
    <font>
      <b/>
      <sz val="11"/>
      <color indexed="8"/>
      <name val="Century Gothic"/>
      <family val="2"/>
    </font>
    <font>
      <u/>
      <sz val="11"/>
      <color indexed="8"/>
      <name val="Century Gothic"/>
      <family val="2"/>
    </font>
    <font>
      <b/>
      <sz val="12"/>
      <color indexed="8"/>
      <name val="Century Gothic"/>
      <family val="2"/>
    </font>
    <font>
      <sz val="12"/>
      <color indexed="8"/>
      <name val="Century Gothic"/>
      <family val="2"/>
    </font>
    <font>
      <i/>
      <sz val="11"/>
      <color indexed="8"/>
      <name val="Century Gothic"/>
      <family val="2"/>
    </font>
    <font>
      <b/>
      <i/>
      <sz val="12"/>
      <color indexed="8"/>
      <name val="Century Gothic"/>
      <family val="2"/>
    </font>
    <font>
      <b/>
      <sz val="11"/>
      <color theme="1"/>
      <name val="Century Gothic"/>
      <family val="2"/>
    </font>
    <font>
      <u/>
      <sz val="11"/>
      <color theme="1"/>
      <name val="Century Gothic"/>
      <family val="2"/>
    </font>
    <font>
      <i/>
      <u/>
      <sz val="11"/>
      <color theme="1"/>
      <name val="Century Gothic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/>
      <top/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</borders>
  <cellStyleXfs count="6">
    <xf numFmtId="0" fontId="0" fillId="0" borderId="0"/>
    <xf numFmtId="0" fontId="2" fillId="0" borderId="0"/>
    <xf numFmtId="0" fontId="1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</cellStyleXfs>
  <cellXfs count="53">
    <xf numFmtId="0" fontId="0" fillId="0" borderId="0" xfId="0"/>
    <xf numFmtId="0" fontId="3" fillId="0" borderId="0" xfId="1" applyFont="1" applyProtection="1"/>
    <xf numFmtId="0" fontId="4" fillId="0" borderId="1" xfId="1" applyFont="1" applyBorder="1" applyAlignment="1" applyProtection="1">
      <alignment horizontal="center"/>
    </xf>
    <xf numFmtId="0" fontId="4" fillId="0" borderId="0" xfId="1" applyFont="1" applyProtection="1"/>
    <xf numFmtId="0" fontId="3" fillId="0" borderId="0" xfId="1" applyFont="1" applyAlignment="1" applyProtection="1">
      <alignment horizontal="center" vertical="center" wrapText="1"/>
    </xf>
    <xf numFmtId="0" fontId="3" fillId="0" borderId="0" xfId="1" applyFont="1" applyAlignment="1" applyProtection="1">
      <alignment horizontal="center" vertical="center"/>
    </xf>
    <xf numFmtId="0" fontId="4" fillId="0" borderId="0" xfId="1" applyFont="1" applyAlignment="1" applyProtection="1">
      <alignment horizontal="center" vertical="center" wrapText="1"/>
    </xf>
    <xf numFmtId="0" fontId="3" fillId="0" borderId="0" xfId="2" applyFont="1" applyAlignment="1">
      <alignment wrapText="1"/>
    </xf>
    <xf numFmtId="2" fontId="3" fillId="0" borderId="0" xfId="2" applyNumberFormat="1" applyFont="1" applyAlignment="1">
      <alignment wrapText="1"/>
    </xf>
    <xf numFmtId="0" fontId="3" fillId="0" borderId="2" xfId="1" applyFont="1" applyBorder="1" applyAlignment="1" applyProtection="1">
      <alignment wrapText="1"/>
    </xf>
    <xf numFmtId="164" fontId="3" fillId="0" borderId="2" xfId="3" applyNumberFormat="1" applyFont="1" applyFill="1" applyBorder="1" applyProtection="1"/>
    <xf numFmtId="10" fontId="6" fillId="0" borderId="2" xfId="4" applyNumberFormat="1" applyFont="1" applyBorder="1" applyAlignment="1" applyProtection="1">
      <alignment horizontal="center" vertical="center"/>
    </xf>
    <xf numFmtId="164" fontId="3" fillId="0" borderId="0" xfId="2" applyNumberFormat="1" applyFont="1" applyAlignment="1">
      <alignment wrapText="1"/>
    </xf>
    <xf numFmtId="41" fontId="3" fillId="0" borderId="0" xfId="2" applyNumberFormat="1" applyFont="1" applyAlignment="1">
      <alignment wrapText="1"/>
    </xf>
    <xf numFmtId="0" fontId="3" fillId="0" borderId="3" xfId="1" applyFont="1" applyBorder="1" applyAlignment="1" applyProtection="1">
      <alignment wrapText="1"/>
    </xf>
    <xf numFmtId="41" fontId="3" fillId="0" borderId="3" xfId="5" applyNumberFormat="1" applyFont="1" applyFill="1" applyBorder="1" applyProtection="1"/>
    <xf numFmtId="10" fontId="6" fillId="0" borderId="3" xfId="4" applyNumberFormat="1" applyFont="1" applyBorder="1" applyAlignment="1" applyProtection="1">
      <alignment horizontal="center" vertical="center"/>
    </xf>
    <xf numFmtId="0" fontId="3" fillId="0" borderId="0" xfId="1" applyFont="1" applyAlignment="1" applyProtection="1">
      <alignment wrapText="1"/>
    </xf>
    <xf numFmtId="0" fontId="3" fillId="0" borderId="0" xfId="5" applyFont="1" applyFill="1" applyProtection="1"/>
    <xf numFmtId="10" fontId="7" fillId="0" borderId="0" xfId="1" applyNumberFormat="1" applyFont="1" applyProtection="1"/>
    <xf numFmtId="41" fontId="3" fillId="0" borderId="2" xfId="5" applyNumberFormat="1" applyFont="1" applyFill="1" applyBorder="1" applyProtection="1"/>
    <xf numFmtId="10" fontId="6" fillId="0" borderId="0" xfId="1" applyNumberFormat="1" applyFont="1" applyProtection="1"/>
    <xf numFmtId="0" fontId="3" fillId="0" borderId="4" xfId="1" applyFont="1" applyBorder="1" applyAlignment="1" applyProtection="1">
      <alignment wrapText="1"/>
    </xf>
    <xf numFmtId="41" fontId="3" fillId="0" borderId="4" xfId="5" applyNumberFormat="1" applyFont="1" applyFill="1" applyBorder="1" applyProtection="1"/>
    <xf numFmtId="10" fontId="6" fillId="0" borderId="4" xfId="4" applyNumberFormat="1" applyFont="1" applyBorder="1" applyAlignment="1" applyProtection="1">
      <alignment horizontal="center" vertical="center"/>
    </xf>
    <xf numFmtId="0" fontId="3" fillId="0" borderId="5" xfId="1" applyFont="1" applyBorder="1" applyAlignment="1" applyProtection="1">
      <alignment wrapText="1"/>
    </xf>
    <xf numFmtId="41" fontId="3" fillId="0" borderId="5" xfId="5" applyNumberFormat="1" applyFont="1" applyFill="1" applyBorder="1" applyProtection="1"/>
    <xf numFmtId="10" fontId="6" fillId="0" borderId="5" xfId="4" applyNumberFormat="1" applyFont="1" applyBorder="1" applyAlignment="1" applyProtection="1">
      <alignment horizontal="center" vertical="center"/>
    </xf>
    <xf numFmtId="0" fontId="8" fillId="0" borderId="4" xfId="1" applyFont="1" applyBorder="1" applyAlignment="1" applyProtection="1">
      <alignment wrapText="1"/>
    </xf>
    <xf numFmtId="41" fontId="8" fillId="0" borderId="4" xfId="5" applyNumberFormat="1" applyFont="1" applyFill="1" applyBorder="1" applyProtection="1"/>
    <xf numFmtId="10" fontId="9" fillId="0" borderId="4" xfId="4" applyNumberFormat="1" applyFont="1" applyBorder="1" applyAlignment="1" applyProtection="1">
      <alignment horizontal="center" vertical="center"/>
    </xf>
    <xf numFmtId="0" fontId="8" fillId="0" borderId="5" xfId="1" applyFont="1" applyBorder="1" applyAlignment="1" applyProtection="1">
      <alignment wrapText="1"/>
    </xf>
    <xf numFmtId="41" fontId="8" fillId="0" borderId="5" xfId="5" applyNumberFormat="1" applyFont="1" applyFill="1" applyBorder="1" applyProtection="1"/>
    <xf numFmtId="10" fontId="9" fillId="0" borderId="5" xfId="4" applyNumberFormat="1" applyFont="1" applyBorder="1" applyAlignment="1" applyProtection="1">
      <alignment horizontal="center" vertical="center"/>
    </xf>
    <xf numFmtId="0" fontId="8" fillId="0" borderId="0" xfId="1" applyFont="1" applyProtection="1"/>
    <xf numFmtId="0" fontId="8" fillId="0" borderId="0" xfId="5" applyFont="1" applyFill="1" applyProtection="1"/>
    <xf numFmtId="41" fontId="3" fillId="0" borderId="4" xfId="5" applyNumberFormat="1" applyFont="1" applyFill="1" applyBorder="1" applyAlignment="1" applyProtection="1">
      <alignment vertical="center"/>
    </xf>
    <xf numFmtId="0" fontId="3" fillId="0" borderId="2" xfId="1" applyFont="1" applyBorder="1" applyAlignment="1" applyProtection="1">
      <alignment horizontal="center" vertical="center"/>
    </xf>
    <xf numFmtId="0" fontId="5" fillId="0" borderId="6" xfId="1" applyFont="1" applyBorder="1" applyAlignment="1" applyProtection="1">
      <alignment horizontal="center" vertical="center"/>
    </xf>
    <xf numFmtId="0" fontId="8" fillId="0" borderId="6" xfId="1" applyFont="1" applyBorder="1" applyAlignment="1" applyProtection="1">
      <alignment horizontal="center" vertical="center"/>
    </xf>
    <xf numFmtId="0" fontId="3" fillId="0" borderId="6" xfId="1" applyFont="1" applyBorder="1" applyAlignment="1" applyProtection="1">
      <alignment horizontal="center" vertical="center"/>
    </xf>
    <xf numFmtId="0" fontId="5" fillId="0" borderId="4" xfId="1" applyFont="1" applyBorder="1" applyAlignment="1" applyProtection="1">
      <alignment horizontal="center" vertical="center"/>
    </xf>
    <xf numFmtId="0" fontId="5" fillId="0" borderId="0" xfId="1" applyFont="1" applyAlignment="1" applyProtection="1">
      <alignment horizontal="center" vertical="center"/>
    </xf>
    <xf numFmtId="0" fontId="5" fillId="0" borderId="0" xfId="1" applyFont="1" applyAlignment="1" applyProtection="1">
      <alignment horizontal="center" vertical="center"/>
    </xf>
    <xf numFmtId="0" fontId="0" fillId="0" borderId="0" xfId="0"/>
    <xf numFmtId="0" fontId="11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5" fillId="0" borderId="0" xfId="1" applyFont="1" applyAlignment="1" applyProtection="1">
      <alignment horizontal="left" vertical="center"/>
    </xf>
    <xf numFmtId="0" fontId="0" fillId="0" borderId="0" xfId="0" applyAlignment="1">
      <alignment wrapText="1"/>
    </xf>
    <xf numFmtId="0" fontId="12" fillId="0" borderId="4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</cellXfs>
  <cellStyles count="6">
    <cellStyle name="Migliaia 2" xfId="3"/>
    <cellStyle name="Normale" xfId="0" builtinId="0"/>
    <cellStyle name="Normale 2 2" xfId="2"/>
    <cellStyle name="Normale 2_conto_economico_trimestrale_TRIM_1" xfId="5"/>
    <cellStyle name="Normale 2_conto_economico_trimestrale_TRIM_3" xfId="1"/>
    <cellStyle name="Percentuale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1"/>
  <sheetViews>
    <sheetView showGridLines="0" tabSelected="1" workbookViewId="0">
      <selection activeCell="F18" sqref="F18"/>
    </sheetView>
  </sheetViews>
  <sheetFormatPr defaultRowHeight="16.5" x14ac:dyDescent="0.3"/>
  <cols>
    <col min="1" max="1" width="25" style="1" customWidth="1"/>
    <col min="2" max="2" width="39.85546875" style="1" customWidth="1"/>
    <col min="3" max="3" width="27.140625" style="1" customWidth="1"/>
    <col min="4" max="4" width="22.5703125" style="1" customWidth="1"/>
    <col min="5" max="5" width="26.7109375" style="1" customWidth="1"/>
    <col min="6" max="6" width="24.28515625" style="1" customWidth="1"/>
    <col min="7" max="8" width="9.140625" style="1"/>
    <col min="9" max="9" width="5.5703125" style="1" hidden="1" customWidth="1"/>
    <col min="10" max="10" width="26.140625" style="1" hidden="1" customWidth="1"/>
    <col min="11" max="11" width="28.42578125" style="1" hidden="1" customWidth="1"/>
    <col min="12" max="12" width="70.140625" style="1" hidden="1" customWidth="1"/>
    <col min="13" max="13" width="21.5703125" style="1" hidden="1" customWidth="1"/>
    <col min="14" max="14" width="24" style="1" hidden="1" customWidth="1"/>
    <col min="15" max="15" width="19.5703125" style="1" hidden="1" customWidth="1"/>
    <col min="16" max="16" width="9.140625" style="1" customWidth="1"/>
    <col min="17" max="253" width="9.140625" style="1"/>
    <col min="254" max="254" width="25" style="1" customWidth="1"/>
    <col min="255" max="255" width="39.85546875" style="1" customWidth="1"/>
    <col min="256" max="256" width="15.42578125" style="1" customWidth="1"/>
    <col min="257" max="257" width="17.28515625" style="1" customWidth="1"/>
    <col min="258" max="258" width="0" style="1" hidden="1" customWidth="1"/>
    <col min="259" max="259" width="4.7109375" style="1" customWidth="1"/>
    <col min="260" max="260" width="13.85546875" style="1" customWidth="1"/>
    <col min="261" max="261" width="15.42578125" style="1" customWidth="1"/>
    <col min="262" max="262" width="13.140625" style="1" customWidth="1"/>
    <col min="263" max="264" width="9.140625" style="1"/>
    <col min="265" max="271" width="0" style="1" hidden="1" customWidth="1"/>
    <col min="272" max="272" width="9.140625" style="1" customWidth="1"/>
    <col min="273" max="509" width="9.140625" style="1"/>
    <col min="510" max="510" width="25" style="1" customWidth="1"/>
    <col min="511" max="511" width="39.85546875" style="1" customWidth="1"/>
    <col min="512" max="512" width="15.42578125" style="1" customWidth="1"/>
    <col min="513" max="513" width="17.28515625" style="1" customWidth="1"/>
    <col min="514" max="514" width="0" style="1" hidden="1" customWidth="1"/>
    <col min="515" max="515" width="4.7109375" style="1" customWidth="1"/>
    <col min="516" max="516" width="13.85546875" style="1" customWidth="1"/>
    <col min="517" max="517" width="15.42578125" style="1" customWidth="1"/>
    <col min="518" max="518" width="13.140625" style="1" customWidth="1"/>
    <col min="519" max="520" width="9.140625" style="1"/>
    <col min="521" max="527" width="0" style="1" hidden="1" customWidth="1"/>
    <col min="528" max="528" width="9.140625" style="1" customWidth="1"/>
    <col min="529" max="765" width="9.140625" style="1"/>
    <col min="766" max="766" width="25" style="1" customWidth="1"/>
    <col min="767" max="767" width="39.85546875" style="1" customWidth="1"/>
    <col min="768" max="768" width="15.42578125" style="1" customWidth="1"/>
    <col min="769" max="769" width="17.28515625" style="1" customWidth="1"/>
    <col min="770" max="770" width="0" style="1" hidden="1" customWidth="1"/>
    <col min="771" max="771" width="4.7109375" style="1" customWidth="1"/>
    <col min="772" max="772" width="13.85546875" style="1" customWidth="1"/>
    <col min="773" max="773" width="15.42578125" style="1" customWidth="1"/>
    <col min="774" max="774" width="13.140625" style="1" customWidth="1"/>
    <col min="775" max="776" width="9.140625" style="1"/>
    <col min="777" max="783" width="0" style="1" hidden="1" customWidth="1"/>
    <col min="784" max="784" width="9.140625" style="1" customWidth="1"/>
    <col min="785" max="1021" width="9.140625" style="1"/>
    <col min="1022" max="1022" width="25" style="1" customWidth="1"/>
    <col min="1023" max="1023" width="39.85546875" style="1" customWidth="1"/>
    <col min="1024" max="1024" width="15.42578125" style="1" customWidth="1"/>
    <col min="1025" max="1025" width="17.28515625" style="1" customWidth="1"/>
    <col min="1026" max="1026" width="0" style="1" hidden="1" customWidth="1"/>
    <col min="1027" max="1027" width="4.7109375" style="1" customWidth="1"/>
    <col min="1028" max="1028" width="13.85546875" style="1" customWidth="1"/>
    <col min="1029" max="1029" width="15.42578125" style="1" customWidth="1"/>
    <col min="1030" max="1030" width="13.140625" style="1" customWidth="1"/>
    <col min="1031" max="1032" width="9.140625" style="1"/>
    <col min="1033" max="1039" width="0" style="1" hidden="1" customWidth="1"/>
    <col min="1040" max="1040" width="9.140625" style="1" customWidth="1"/>
    <col min="1041" max="1277" width="9.140625" style="1"/>
    <col min="1278" max="1278" width="25" style="1" customWidth="1"/>
    <col min="1279" max="1279" width="39.85546875" style="1" customWidth="1"/>
    <col min="1280" max="1280" width="15.42578125" style="1" customWidth="1"/>
    <col min="1281" max="1281" width="17.28515625" style="1" customWidth="1"/>
    <col min="1282" max="1282" width="0" style="1" hidden="1" customWidth="1"/>
    <col min="1283" max="1283" width="4.7109375" style="1" customWidth="1"/>
    <col min="1284" max="1284" width="13.85546875" style="1" customWidth="1"/>
    <col min="1285" max="1285" width="15.42578125" style="1" customWidth="1"/>
    <col min="1286" max="1286" width="13.140625" style="1" customWidth="1"/>
    <col min="1287" max="1288" width="9.140625" style="1"/>
    <col min="1289" max="1295" width="0" style="1" hidden="1" customWidth="1"/>
    <col min="1296" max="1296" width="9.140625" style="1" customWidth="1"/>
    <col min="1297" max="1533" width="9.140625" style="1"/>
    <col min="1534" max="1534" width="25" style="1" customWidth="1"/>
    <col min="1535" max="1535" width="39.85546875" style="1" customWidth="1"/>
    <col min="1536" max="1536" width="15.42578125" style="1" customWidth="1"/>
    <col min="1537" max="1537" width="17.28515625" style="1" customWidth="1"/>
    <col min="1538" max="1538" width="0" style="1" hidden="1" customWidth="1"/>
    <col min="1539" max="1539" width="4.7109375" style="1" customWidth="1"/>
    <col min="1540" max="1540" width="13.85546875" style="1" customWidth="1"/>
    <col min="1541" max="1541" width="15.42578125" style="1" customWidth="1"/>
    <col min="1542" max="1542" width="13.140625" style="1" customWidth="1"/>
    <col min="1543" max="1544" width="9.140625" style="1"/>
    <col min="1545" max="1551" width="0" style="1" hidden="1" customWidth="1"/>
    <col min="1552" max="1552" width="9.140625" style="1" customWidth="1"/>
    <col min="1553" max="1789" width="9.140625" style="1"/>
    <col min="1790" max="1790" width="25" style="1" customWidth="1"/>
    <col min="1791" max="1791" width="39.85546875" style="1" customWidth="1"/>
    <col min="1792" max="1792" width="15.42578125" style="1" customWidth="1"/>
    <col min="1793" max="1793" width="17.28515625" style="1" customWidth="1"/>
    <col min="1794" max="1794" width="0" style="1" hidden="1" customWidth="1"/>
    <col min="1795" max="1795" width="4.7109375" style="1" customWidth="1"/>
    <col min="1796" max="1796" width="13.85546875" style="1" customWidth="1"/>
    <col min="1797" max="1797" width="15.42578125" style="1" customWidth="1"/>
    <col min="1798" max="1798" width="13.140625" style="1" customWidth="1"/>
    <col min="1799" max="1800" width="9.140625" style="1"/>
    <col min="1801" max="1807" width="0" style="1" hidden="1" customWidth="1"/>
    <col min="1808" max="1808" width="9.140625" style="1" customWidth="1"/>
    <col min="1809" max="2045" width="9.140625" style="1"/>
    <col min="2046" max="2046" width="25" style="1" customWidth="1"/>
    <col min="2047" max="2047" width="39.85546875" style="1" customWidth="1"/>
    <col min="2048" max="2048" width="15.42578125" style="1" customWidth="1"/>
    <col min="2049" max="2049" width="17.28515625" style="1" customWidth="1"/>
    <col min="2050" max="2050" width="0" style="1" hidden="1" customWidth="1"/>
    <col min="2051" max="2051" width="4.7109375" style="1" customWidth="1"/>
    <col min="2052" max="2052" width="13.85546875" style="1" customWidth="1"/>
    <col min="2053" max="2053" width="15.42578125" style="1" customWidth="1"/>
    <col min="2054" max="2054" width="13.140625" style="1" customWidth="1"/>
    <col min="2055" max="2056" width="9.140625" style="1"/>
    <col min="2057" max="2063" width="0" style="1" hidden="1" customWidth="1"/>
    <col min="2064" max="2064" width="9.140625" style="1" customWidth="1"/>
    <col min="2065" max="2301" width="9.140625" style="1"/>
    <col min="2302" max="2302" width="25" style="1" customWidth="1"/>
    <col min="2303" max="2303" width="39.85546875" style="1" customWidth="1"/>
    <col min="2304" max="2304" width="15.42578125" style="1" customWidth="1"/>
    <col min="2305" max="2305" width="17.28515625" style="1" customWidth="1"/>
    <col min="2306" max="2306" width="0" style="1" hidden="1" customWidth="1"/>
    <col min="2307" max="2307" width="4.7109375" style="1" customWidth="1"/>
    <col min="2308" max="2308" width="13.85546875" style="1" customWidth="1"/>
    <col min="2309" max="2309" width="15.42578125" style="1" customWidth="1"/>
    <col min="2310" max="2310" width="13.140625" style="1" customWidth="1"/>
    <col min="2311" max="2312" width="9.140625" style="1"/>
    <col min="2313" max="2319" width="0" style="1" hidden="1" customWidth="1"/>
    <col min="2320" max="2320" width="9.140625" style="1" customWidth="1"/>
    <col min="2321" max="2557" width="9.140625" style="1"/>
    <col min="2558" max="2558" width="25" style="1" customWidth="1"/>
    <col min="2559" max="2559" width="39.85546875" style="1" customWidth="1"/>
    <col min="2560" max="2560" width="15.42578125" style="1" customWidth="1"/>
    <col min="2561" max="2561" width="17.28515625" style="1" customWidth="1"/>
    <col min="2562" max="2562" width="0" style="1" hidden="1" customWidth="1"/>
    <col min="2563" max="2563" width="4.7109375" style="1" customWidth="1"/>
    <col min="2564" max="2564" width="13.85546875" style="1" customWidth="1"/>
    <col min="2565" max="2565" width="15.42578125" style="1" customWidth="1"/>
    <col min="2566" max="2566" width="13.140625" style="1" customWidth="1"/>
    <col min="2567" max="2568" width="9.140625" style="1"/>
    <col min="2569" max="2575" width="0" style="1" hidden="1" customWidth="1"/>
    <col min="2576" max="2576" width="9.140625" style="1" customWidth="1"/>
    <col min="2577" max="2813" width="9.140625" style="1"/>
    <col min="2814" max="2814" width="25" style="1" customWidth="1"/>
    <col min="2815" max="2815" width="39.85546875" style="1" customWidth="1"/>
    <col min="2816" max="2816" width="15.42578125" style="1" customWidth="1"/>
    <col min="2817" max="2817" width="17.28515625" style="1" customWidth="1"/>
    <col min="2818" max="2818" width="0" style="1" hidden="1" customWidth="1"/>
    <col min="2819" max="2819" width="4.7109375" style="1" customWidth="1"/>
    <col min="2820" max="2820" width="13.85546875" style="1" customWidth="1"/>
    <col min="2821" max="2821" width="15.42578125" style="1" customWidth="1"/>
    <col min="2822" max="2822" width="13.140625" style="1" customWidth="1"/>
    <col min="2823" max="2824" width="9.140625" style="1"/>
    <col min="2825" max="2831" width="0" style="1" hidden="1" customWidth="1"/>
    <col min="2832" max="2832" width="9.140625" style="1" customWidth="1"/>
    <col min="2833" max="3069" width="9.140625" style="1"/>
    <col min="3070" max="3070" width="25" style="1" customWidth="1"/>
    <col min="3071" max="3071" width="39.85546875" style="1" customWidth="1"/>
    <col min="3072" max="3072" width="15.42578125" style="1" customWidth="1"/>
    <col min="3073" max="3073" width="17.28515625" style="1" customWidth="1"/>
    <col min="3074" max="3074" width="0" style="1" hidden="1" customWidth="1"/>
    <col min="3075" max="3075" width="4.7109375" style="1" customWidth="1"/>
    <col min="3076" max="3076" width="13.85546875" style="1" customWidth="1"/>
    <col min="3077" max="3077" width="15.42578125" style="1" customWidth="1"/>
    <col min="3078" max="3078" width="13.140625" style="1" customWidth="1"/>
    <col min="3079" max="3080" width="9.140625" style="1"/>
    <col min="3081" max="3087" width="0" style="1" hidden="1" customWidth="1"/>
    <col min="3088" max="3088" width="9.140625" style="1" customWidth="1"/>
    <col min="3089" max="3325" width="9.140625" style="1"/>
    <col min="3326" max="3326" width="25" style="1" customWidth="1"/>
    <col min="3327" max="3327" width="39.85546875" style="1" customWidth="1"/>
    <col min="3328" max="3328" width="15.42578125" style="1" customWidth="1"/>
    <col min="3329" max="3329" width="17.28515625" style="1" customWidth="1"/>
    <col min="3330" max="3330" width="0" style="1" hidden="1" customWidth="1"/>
    <col min="3331" max="3331" width="4.7109375" style="1" customWidth="1"/>
    <col min="3332" max="3332" width="13.85546875" style="1" customWidth="1"/>
    <col min="3333" max="3333" width="15.42578125" style="1" customWidth="1"/>
    <col min="3334" max="3334" width="13.140625" style="1" customWidth="1"/>
    <col min="3335" max="3336" width="9.140625" style="1"/>
    <col min="3337" max="3343" width="0" style="1" hidden="1" customWidth="1"/>
    <col min="3344" max="3344" width="9.140625" style="1" customWidth="1"/>
    <col min="3345" max="3581" width="9.140625" style="1"/>
    <col min="3582" max="3582" width="25" style="1" customWidth="1"/>
    <col min="3583" max="3583" width="39.85546875" style="1" customWidth="1"/>
    <col min="3584" max="3584" width="15.42578125" style="1" customWidth="1"/>
    <col min="3585" max="3585" width="17.28515625" style="1" customWidth="1"/>
    <col min="3586" max="3586" width="0" style="1" hidden="1" customWidth="1"/>
    <col min="3587" max="3587" width="4.7109375" style="1" customWidth="1"/>
    <col min="3588" max="3588" width="13.85546875" style="1" customWidth="1"/>
    <col min="3589" max="3589" width="15.42578125" style="1" customWidth="1"/>
    <col min="3590" max="3590" width="13.140625" style="1" customWidth="1"/>
    <col min="3591" max="3592" width="9.140625" style="1"/>
    <col min="3593" max="3599" width="0" style="1" hidden="1" customWidth="1"/>
    <col min="3600" max="3600" width="9.140625" style="1" customWidth="1"/>
    <col min="3601" max="3837" width="9.140625" style="1"/>
    <col min="3838" max="3838" width="25" style="1" customWidth="1"/>
    <col min="3839" max="3839" width="39.85546875" style="1" customWidth="1"/>
    <col min="3840" max="3840" width="15.42578125" style="1" customWidth="1"/>
    <col min="3841" max="3841" width="17.28515625" style="1" customWidth="1"/>
    <col min="3842" max="3842" width="0" style="1" hidden="1" customWidth="1"/>
    <col min="3843" max="3843" width="4.7109375" style="1" customWidth="1"/>
    <col min="3844" max="3844" width="13.85546875" style="1" customWidth="1"/>
    <col min="3845" max="3845" width="15.42578125" style="1" customWidth="1"/>
    <col min="3846" max="3846" width="13.140625" style="1" customWidth="1"/>
    <col min="3847" max="3848" width="9.140625" style="1"/>
    <col min="3849" max="3855" width="0" style="1" hidden="1" customWidth="1"/>
    <col min="3856" max="3856" width="9.140625" style="1" customWidth="1"/>
    <col min="3857" max="4093" width="9.140625" style="1"/>
    <col min="4094" max="4094" width="25" style="1" customWidth="1"/>
    <col min="4095" max="4095" width="39.85546875" style="1" customWidth="1"/>
    <col min="4096" max="4096" width="15.42578125" style="1" customWidth="1"/>
    <col min="4097" max="4097" width="17.28515625" style="1" customWidth="1"/>
    <col min="4098" max="4098" width="0" style="1" hidden="1" customWidth="1"/>
    <col min="4099" max="4099" width="4.7109375" style="1" customWidth="1"/>
    <col min="4100" max="4100" width="13.85546875" style="1" customWidth="1"/>
    <col min="4101" max="4101" width="15.42578125" style="1" customWidth="1"/>
    <col min="4102" max="4102" width="13.140625" style="1" customWidth="1"/>
    <col min="4103" max="4104" width="9.140625" style="1"/>
    <col min="4105" max="4111" width="0" style="1" hidden="1" customWidth="1"/>
    <col min="4112" max="4112" width="9.140625" style="1" customWidth="1"/>
    <col min="4113" max="4349" width="9.140625" style="1"/>
    <col min="4350" max="4350" width="25" style="1" customWidth="1"/>
    <col min="4351" max="4351" width="39.85546875" style="1" customWidth="1"/>
    <col min="4352" max="4352" width="15.42578125" style="1" customWidth="1"/>
    <col min="4353" max="4353" width="17.28515625" style="1" customWidth="1"/>
    <col min="4354" max="4354" width="0" style="1" hidden="1" customWidth="1"/>
    <col min="4355" max="4355" width="4.7109375" style="1" customWidth="1"/>
    <col min="4356" max="4356" width="13.85546875" style="1" customWidth="1"/>
    <col min="4357" max="4357" width="15.42578125" style="1" customWidth="1"/>
    <col min="4358" max="4358" width="13.140625" style="1" customWidth="1"/>
    <col min="4359" max="4360" width="9.140625" style="1"/>
    <col min="4361" max="4367" width="0" style="1" hidden="1" customWidth="1"/>
    <col min="4368" max="4368" width="9.140625" style="1" customWidth="1"/>
    <col min="4369" max="4605" width="9.140625" style="1"/>
    <col min="4606" max="4606" width="25" style="1" customWidth="1"/>
    <col min="4607" max="4607" width="39.85546875" style="1" customWidth="1"/>
    <col min="4608" max="4608" width="15.42578125" style="1" customWidth="1"/>
    <col min="4609" max="4609" width="17.28515625" style="1" customWidth="1"/>
    <col min="4610" max="4610" width="0" style="1" hidden="1" customWidth="1"/>
    <col min="4611" max="4611" width="4.7109375" style="1" customWidth="1"/>
    <col min="4612" max="4612" width="13.85546875" style="1" customWidth="1"/>
    <col min="4613" max="4613" width="15.42578125" style="1" customWidth="1"/>
    <col min="4614" max="4614" width="13.140625" style="1" customWidth="1"/>
    <col min="4615" max="4616" width="9.140625" style="1"/>
    <col min="4617" max="4623" width="0" style="1" hidden="1" customWidth="1"/>
    <col min="4624" max="4624" width="9.140625" style="1" customWidth="1"/>
    <col min="4625" max="4861" width="9.140625" style="1"/>
    <col min="4862" max="4862" width="25" style="1" customWidth="1"/>
    <col min="4863" max="4863" width="39.85546875" style="1" customWidth="1"/>
    <col min="4864" max="4864" width="15.42578125" style="1" customWidth="1"/>
    <col min="4865" max="4865" width="17.28515625" style="1" customWidth="1"/>
    <col min="4866" max="4866" width="0" style="1" hidden="1" customWidth="1"/>
    <col min="4867" max="4867" width="4.7109375" style="1" customWidth="1"/>
    <col min="4868" max="4868" width="13.85546875" style="1" customWidth="1"/>
    <col min="4869" max="4869" width="15.42578125" style="1" customWidth="1"/>
    <col min="4870" max="4870" width="13.140625" style="1" customWidth="1"/>
    <col min="4871" max="4872" width="9.140625" style="1"/>
    <col min="4873" max="4879" width="0" style="1" hidden="1" customWidth="1"/>
    <col min="4880" max="4880" width="9.140625" style="1" customWidth="1"/>
    <col min="4881" max="5117" width="9.140625" style="1"/>
    <col min="5118" max="5118" width="25" style="1" customWidth="1"/>
    <col min="5119" max="5119" width="39.85546875" style="1" customWidth="1"/>
    <col min="5120" max="5120" width="15.42578125" style="1" customWidth="1"/>
    <col min="5121" max="5121" width="17.28515625" style="1" customWidth="1"/>
    <col min="5122" max="5122" width="0" style="1" hidden="1" customWidth="1"/>
    <col min="5123" max="5123" width="4.7109375" style="1" customWidth="1"/>
    <col min="5124" max="5124" width="13.85546875" style="1" customWidth="1"/>
    <col min="5125" max="5125" width="15.42578125" style="1" customWidth="1"/>
    <col min="5126" max="5126" width="13.140625" style="1" customWidth="1"/>
    <col min="5127" max="5128" width="9.140625" style="1"/>
    <col min="5129" max="5135" width="0" style="1" hidden="1" customWidth="1"/>
    <col min="5136" max="5136" width="9.140625" style="1" customWidth="1"/>
    <col min="5137" max="5373" width="9.140625" style="1"/>
    <col min="5374" max="5374" width="25" style="1" customWidth="1"/>
    <col min="5375" max="5375" width="39.85546875" style="1" customWidth="1"/>
    <col min="5376" max="5376" width="15.42578125" style="1" customWidth="1"/>
    <col min="5377" max="5377" width="17.28515625" style="1" customWidth="1"/>
    <col min="5378" max="5378" width="0" style="1" hidden="1" customWidth="1"/>
    <col min="5379" max="5379" width="4.7109375" style="1" customWidth="1"/>
    <col min="5380" max="5380" width="13.85546875" style="1" customWidth="1"/>
    <col min="5381" max="5381" width="15.42578125" style="1" customWidth="1"/>
    <col min="5382" max="5382" width="13.140625" style="1" customWidth="1"/>
    <col min="5383" max="5384" width="9.140625" style="1"/>
    <col min="5385" max="5391" width="0" style="1" hidden="1" customWidth="1"/>
    <col min="5392" max="5392" width="9.140625" style="1" customWidth="1"/>
    <col min="5393" max="5629" width="9.140625" style="1"/>
    <col min="5630" max="5630" width="25" style="1" customWidth="1"/>
    <col min="5631" max="5631" width="39.85546875" style="1" customWidth="1"/>
    <col min="5632" max="5632" width="15.42578125" style="1" customWidth="1"/>
    <col min="5633" max="5633" width="17.28515625" style="1" customWidth="1"/>
    <col min="5634" max="5634" width="0" style="1" hidden="1" customWidth="1"/>
    <col min="5635" max="5635" width="4.7109375" style="1" customWidth="1"/>
    <col min="5636" max="5636" width="13.85546875" style="1" customWidth="1"/>
    <col min="5637" max="5637" width="15.42578125" style="1" customWidth="1"/>
    <col min="5638" max="5638" width="13.140625" style="1" customWidth="1"/>
    <col min="5639" max="5640" width="9.140625" style="1"/>
    <col min="5641" max="5647" width="0" style="1" hidden="1" customWidth="1"/>
    <col min="5648" max="5648" width="9.140625" style="1" customWidth="1"/>
    <col min="5649" max="5885" width="9.140625" style="1"/>
    <col min="5886" max="5886" width="25" style="1" customWidth="1"/>
    <col min="5887" max="5887" width="39.85546875" style="1" customWidth="1"/>
    <col min="5888" max="5888" width="15.42578125" style="1" customWidth="1"/>
    <col min="5889" max="5889" width="17.28515625" style="1" customWidth="1"/>
    <col min="5890" max="5890" width="0" style="1" hidden="1" customWidth="1"/>
    <col min="5891" max="5891" width="4.7109375" style="1" customWidth="1"/>
    <col min="5892" max="5892" width="13.85546875" style="1" customWidth="1"/>
    <col min="5893" max="5893" width="15.42578125" style="1" customWidth="1"/>
    <col min="5894" max="5894" width="13.140625" style="1" customWidth="1"/>
    <col min="5895" max="5896" width="9.140625" style="1"/>
    <col min="5897" max="5903" width="0" style="1" hidden="1" customWidth="1"/>
    <col min="5904" max="5904" width="9.140625" style="1" customWidth="1"/>
    <col min="5905" max="6141" width="9.140625" style="1"/>
    <col min="6142" max="6142" width="25" style="1" customWidth="1"/>
    <col min="6143" max="6143" width="39.85546875" style="1" customWidth="1"/>
    <col min="6144" max="6144" width="15.42578125" style="1" customWidth="1"/>
    <col min="6145" max="6145" width="17.28515625" style="1" customWidth="1"/>
    <col min="6146" max="6146" width="0" style="1" hidden="1" customWidth="1"/>
    <col min="6147" max="6147" width="4.7109375" style="1" customWidth="1"/>
    <col min="6148" max="6148" width="13.85546875" style="1" customWidth="1"/>
    <col min="6149" max="6149" width="15.42578125" style="1" customWidth="1"/>
    <col min="6150" max="6150" width="13.140625" style="1" customWidth="1"/>
    <col min="6151" max="6152" width="9.140625" style="1"/>
    <col min="6153" max="6159" width="0" style="1" hidden="1" customWidth="1"/>
    <col min="6160" max="6160" width="9.140625" style="1" customWidth="1"/>
    <col min="6161" max="6397" width="9.140625" style="1"/>
    <col min="6398" max="6398" width="25" style="1" customWidth="1"/>
    <col min="6399" max="6399" width="39.85546875" style="1" customWidth="1"/>
    <col min="6400" max="6400" width="15.42578125" style="1" customWidth="1"/>
    <col min="6401" max="6401" width="17.28515625" style="1" customWidth="1"/>
    <col min="6402" max="6402" width="0" style="1" hidden="1" customWidth="1"/>
    <col min="6403" max="6403" width="4.7109375" style="1" customWidth="1"/>
    <col min="6404" max="6404" width="13.85546875" style="1" customWidth="1"/>
    <col min="6405" max="6405" width="15.42578125" style="1" customWidth="1"/>
    <col min="6406" max="6406" width="13.140625" style="1" customWidth="1"/>
    <col min="6407" max="6408" width="9.140625" style="1"/>
    <col min="6409" max="6415" width="0" style="1" hidden="1" customWidth="1"/>
    <col min="6416" max="6416" width="9.140625" style="1" customWidth="1"/>
    <col min="6417" max="6653" width="9.140625" style="1"/>
    <col min="6654" max="6654" width="25" style="1" customWidth="1"/>
    <col min="6655" max="6655" width="39.85546875" style="1" customWidth="1"/>
    <col min="6656" max="6656" width="15.42578125" style="1" customWidth="1"/>
    <col min="6657" max="6657" width="17.28515625" style="1" customWidth="1"/>
    <col min="6658" max="6658" width="0" style="1" hidden="1" customWidth="1"/>
    <col min="6659" max="6659" width="4.7109375" style="1" customWidth="1"/>
    <col min="6660" max="6660" width="13.85546875" style="1" customWidth="1"/>
    <col min="6661" max="6661" width="15.42578125" style="1" customWidth="1"/>
    <col min="6662" max="6662" width="13.140625" style="1" customWidth="1"/>
    <col min="6663" max="6664" width="9.140625" style="1"/>
    <col min="6665" max="6671" width="0" style="1" hidden="1" customWidth="1"/>
    <col min="6672" max="6672" width="9.140625" style="1" customWidth="1"/>
    <col min="6673" max="6909" width="9.140625" style="1"/>
    <col min="6910" max="6910" width="25" style="1" customWidth="1"/>
    <col min="6911" max="6911" width="39.85546875" style="1" customWidth="1"/>
    <col min="6912" max="6912" width="15.42578125" style="1" customWidth="1"/>
    <col min="6913" max="6913" width="17.28515625" style="1" customWidth="1"/>
    <col min="6914" max="6914" width="0" style="1" hidden="1" customWidth="1"/>
    <col min="6915" max="6915" width="4.7109375" style="1" customWidth="1"/>
    <col min="6916" max="6916" width="13.85546875" style="1" customWidth="1"/>
    <col min="6917" max="6917" width="15.42578125" style="1" customWidth="1"/>
    <col min="6918" max="6918" width="13.140625" style="1" customWidth="1"/>
    <col min="6919" max="6920" width="9.140625" style="1"/>
    <col min="6921" max="6927" width="0" style="1" hidden="1" customWidth="1"/>
    <col min="6928" max="6928" width="9.140625" style="1" customWidth="1"/>
    <col min="6929" max="7165" width="9.140625" style="1"/>
    <col min="7166" max="7166" width="25" style="1" customWidth="1"/>
    <col min="7167" max="7167" width="39.85546875" style="1" customWidth="1"/>
    <col min="7168" max="7168" width="15.42578125" style="1" customWidth="1"/>
    <col min="7169" max="7169" width="17.28515625" style="1" customWidth="1"/>
    <col min="7170" max="7170" width="0" style="1" hidden="1" customWidth="1"/>
    <col min="7171" max="7171" width="4.7109375" style="1" customWidth="1"/>
    <col min="7172" max="7172" width="13.85546875" style="1" customWidth="1"/>
    <col min="7173" max="7173" width="15.42578125" style="1" customWidth="1"/>
    <col min="7174" max="7174" width="13.140625" style="1" customWidth="1"/>
    <col min="7175" max="7176" width="9.140625" style="1"/>
    <col min="7177" max="7183" width="0" style="1" hidden="1" customWidth="1"/>
    <col min="7184" max="7184" width="9.140625" style="1" customWidth="1"/>
    <col min="7185" max="7421" width="9.140625" style="1"/>
    <col min="7422" max="7422" width="25" style="1" customWidth="1"/>
    <col min="7423" max="7423" width="39.85546875" style="1" customWidth="1"/>
    <col min="7424" max="7424" width="15.42578125" style="1" customWidth="1"/>
    <col min="7425" max="7425" width="17.28515625" style="1" customWidth="1"/>
    <col min="7426" max="7426" width="0" style="1" hidden="1" customWidth="1"/>
    <col min="7427" max="7427" width="4.7109375" style="1" customWidth="1"/>
    <col min="7428" max="7428" width="13.85546875" style="1" customWidth="1"/>
    <col min="7429" max="7429" width="15.42578125" style="1" customWidth="1"/>
    <col min="7430" max="7430" width="13.140625" style="1" customWidth="1"/>
    <col min="7431" max="7432" width="9.140625" style="1"/>
    <col min="7433" max="7439" width="0" style="1" hidden="1" customWidth="1"/>
    <col min="7440" max="7440" width="9.140625" style="1" customWidth="1"/>
    <col min="7441" max="7677" width="9.140625" style="1"/>
    <col min="7678" max="7678" width="25" style="1" customWidth="1"/>
    <col min="7679" max="7679" width="39.85546875" style="1" customWidth="1"/>
    <col min="7680" max="7680" width="15.42578125" style="1" customWidth="1"/>
    <col min="7681" max="7681" width="17.28515625" style="1" customWidth="1"/>
    <col min="7682" max="7682" width="0" style="1" hidden="1" customWidth="1"/>
    <col min="7683" max="7683" width="4.7109375" style="1" customWidth="1"/>
    <col min="7684" max="7684" width="13.85546875" style="1" customWidth="1"/>
    <col min="7685" max="7685" width="15.42578125" style="1" customWidth="1"/>
    <col min="7686" max="7686" width="13.140625" style="1" customWidth="1"/>
    <col min="7687" max="7688" width="9.140625" style="1"/>
    <col min="7689" max="7695" width="0" style="1" hidden="1" customWidth="1"/>
    <col min="7696" max="7696" width="9.140625" style="1" customWidth="1"/>
    <col min="7697" max="7933" width="9.140625" style="1"/>
    <col min="7934" max="7934" width="25" style="1" customWidth="1"/>
    <col min="7935" max="7935" width="39.85546875" style="1" customWidth="1"/>
    <col min="7936" max="7936" width="15.42578125" style="1" customWidth="1"/>
    <col min="7937" max="7937" width="17.28515625" style="1" customWidth="1"/>
    <col min="7938" max="7938" width="0" style="1" hidden="1" customWidth="1"/>
    <col min="7939" max="7939" width="4.7109375" style="1" customWidth="1"/>
    <col min="7940" max="7940" width="13.85546875" style="1" customWidth="1"/>
    <col min="7941" max="7941" width="15.42578125" style="1" customWidth="1"/>
    <col min="7942" max="7942" width="13.140625" style="1" customWidth="1"/>
    <col min="7943" max="7944" width="9.140625" style="1"/>
    <col min="7945" max="7951" width="0" style="1" hidden="1" customWidth="1"/>
    <col min="7952" max="7952" width="9.140625" style="1" customWidth="1"/>
    <col min="7953" max="8189" width="9.140625" style="1"/>
    <col min="8190" max="8190" width="25" style="1" customWidth="1"/>
    <col min="8191" max="8191" width="39.85546875" style="1" customWidth="1"/>
    <col min="8192" max="8192" width="15.42578125" style="1" customWidth="1"/>
    <col min="8193" max="8193" width="17.28515625" style="1" customWidth="1"/>
    <col min="8194" max="8194" width="0" style="1" hidden="1" customWidth="1"/>
    <col min="8195" max="8195" width="4.7109375" style="1" customWidth="1"/>
    <col min="8196" max="8196" width="13.85546875" style="1" customWidth="1"/>
    <col min="8197" max="8197" width="15.42578125" style="1" customWidth="1"/>
    <col min="8198" max="8198" width="13.140625" style="1" customWidth="1"/>
    <col min="8199" max="8200" width="9.140625" style="1"/>
    <col min="8201" max="8207" width="0" style="1" hidden="1" customWidth="1"/>
    <col min="8208" max="8208" width="9.140625" style="1" customWidth="1"/>
    <col min="8209" max="8445" width="9.140625" style="1"/>
    <col min="8446" max="8446" width="25" style="1" customWidth="1"/>
    <col min="8447" max="8447" width="39.85546875" style="1" customWidth="1"/>
    <col min="8448" max="8448" width="15.42578125" style="1" customWidth="1"/>
    <col min="8449" max="8449" width="17.28515625" style="1" customWidth="1"/>
    <col min="8450" max="8450" width="0" style="1" hidden="1" customWidth="1"/>
    <col min="8451" max="8451" width="4.7109375" style="1" customWidth="1"/>
    <col min="8452" max="8452" width="13.85546875" style="1" customWidth="1"/>
    <col min="8453" max="8453" width="15.42578125" style="1" customWidth="1"/>
    <col min="8454" max="8454" width="13.140625" style="1" customWidth="1"/>
    <col min="8455" max="8456" width="9.140625" style="1"/>
    <col min="8457" max="8463" width="0" style="1" hidden="1" customWidth="1"/>
    <col min="8464" max="8464" width="9.140625" style="1" customWidth="1"/>
    <col min="8465" max="8701" width="9.140625" style="1"/>
    <col min="8702" max="8702" width="25" style="1" customWidth="1"/>
    <col min="8703" max="8703" width="39.85546875" style="1" customWidth="1"/>
    <col min="8704" max="8704" width="15.42578125" style="1" customWidth="1"/>
    <col min="8705" max="8705" width="17.28515625" style="1" customWidth="1"/>
    <col min="8706" max="8706" width="0" style="1" hidden="1" customWidth="1"/>
    <col min="8707" max="8707" width="4.7109375" style="1" customWidth="1"/>
    <col min="8708" max="8708" width="13.85546875" style="1" customWidth="1"/>
    <col min="8709" max="8709" width="15.42578125" style="1" customWidth="1"/>
    <col min="8710" max="8710" width="13.140625" style="1" customWidth="1"/>
    <col min="8711" max="8712" width="9.140625" style="1"/>
    <col min="8713" max="8719" width="0" style="1" hidden="1" customWidth="1"/>
    <col min="8720" max="8720" width="9.140625" style="1" customWidth="1"/>
    <col min="8721" max="8957" width="9.140625" style="1"/>
    <col min="8958" max="8958" width="25" style="1" customWidth="1"/>
    <col min="8959" max="8959" width="39.85546875" style="1" customWidth="1"/>
    <col min="8960" max="8960" width="15.42578125" style="1" customWidth="1"/>
    <col min="8961" max="8961" width="17.28515625" style="1" customWidth="1"/>
    <col min="8962" max="8962" width="0" style="1" hidden="1" customWidth="1"/>
    <col min="8963" max="8963" width="4.7109375" style="1" customWidth="1"/>
    <col min="8964" max="8964" width="13.85546875" style="1" customWidth="1"/>
    <col min="8965" max="8965" width="15.42578125" style="1" customWidth="1"/>
    <col min="8966" max="8966" width="13.140625" style="1" customWidth="1"/>
    <col min="8967" max="8968" width="9.140625" style="1"/>
    <col min="8969" max="8975" width="0" style="1" hidden="1" customWidth="1"/>
    <col min="8976" max="8976" width="9.140625" style="1" customWidth="1"/>
    <col min="8977" max="9213" width="9.140625" style="1"/>
    <col min="9214" max="9214" width="25" style="1" customWidth="1"/>
    <col min="9215" max="9215" width="39.85546875" style="1" customWidth="1"/>
    <col min="9216" max="9216" width="15.42578125" style="1" customWidth="1"/>
    <col min="9217" max="9217" width="17.28515625" style="1" customWidth="1"/>
    <col min="9218" max="9218" width="0" style="1" hidden="1" customWidth="1"/>
    <col min="9219" max="9219" width="4.7109375" style="1" customWidth="1"/>
    <col min="9220" max="9220" width="13.85546875" style="1" customWidth="1"/>
    <col min="9221" max="9221" width="15.42578125" style="1" customWidth="1"/>
    <col min="9222" max="9222" width="13.140625" style="1" customWidth="1"/>
    <col min="9223" max="9224" width="9.140625" style="1"/>
    <col min="9225" max="9231" width="0" style="1" hidden="1" customWidth="1"/>
    <col min="9232" max="9232" width="9.140625" style="1" customWidth="1"/>
    <col min="9233" max="9469" width="9.140625" style="1"/>
    <col min="9470" max="9470" width="25" style="1" customWidth="1"/>
    <col min="9471" max="9471" width="39.85546875" style="1" customWidth="1"/>
    <col min="9472" max="9472" width="15.42578125" style="1" customWidth="1"/>
    <col min="9473" max="9473" width="17.28515625" style="1" customWidth="1"/>
    <col min="9474" max="9474" width="0" style="1" hidden="1" customWidth="1"/>
    <col min="9475" max="9475" width="4.7109375" style="1" customWidth="1"/>
    <col min="9476" max="9476" width="13.85546875" style="1" customWidth="1"/>
    <col min="9477" max="9477" width="15.42578125" style="1" customWidth="1"/>
    <col min="9478" max="9478" width="13.140625" style="1" customWidth="1"/>
    <col min="9479" max="9480" width="9.140625" style="1"/>
    <col min="9481" max="9487" width="0" style="1" hidden="1" customWidth="1"/>
    <col min="9488" max="9488" width="9.140625" style="1" customWidth="1"/>
    <col min="9489" max="9725" width="9.140625" style="1"/>
    <col min="9726" max="9726" width="25" style="1" customWidth="1"/>
    <col min="9727" max="9727" width="39.85546875" style="1" customWidth="1"/>
    <col min="9728" max="9728" width="15.42578125" style="1" customWidth="1"/>
    <col min="9729" max="9729" width="17.28515625" style="1" customWidth="1"/>
    <col min="9730" max="9730" width="0" style="1" hidden="1" customWidth="1"/>
    <col min="9731" max="9731" width="4.7109375" style="1" customWidth="1"/>
    <col min="9732" max="9732" width="13.85546875" style="1" customWidth="1"/>
    <col min="9733" max="9733" width="15.42578125" style="1" customWidth="1"/>
    <col min="9734" max="9734" width="13.140625" style="1" customWidth="1"/>
    <col min="9735" max="9736" width="9.140625" style="1"/>
    <col min="9737" max="9743" width="0" style="1" hidden="1" customWidth="1"/>
    <col min="9744" max="9744" width="9.140625" style="1" customWidth="1"/>
    <col min="9745" max="9981" width="9.140625" style="1"/>
    <col min="9982" max="9982" width="25" style="1" customWidth="1"/>
    <col min="9983" max="9983" width="39.85546875" style="1" customWidth="1"/>
    <col min="9984" max="9984" width="15.42578125" style="1" customWidth="1"/>
    <col min="9985" max="9985" width="17.28515625" style="1" customWidth="1"/>
    <col min="9986" max="9986" width="0" style="1" hidden="1" customWidth="1"/>
    <col min="9987" max="9987" width="4.7109375" style="1" customWidth="1"/>
    <col min="9988" max="9988" width="13.85546875" style="1" customWidth="1"/>
    <col min="9989" max="9989" width="15.42578125" style="1" customWidth="1"/>
    <col min="9990" max="9990" width="13.140625" style="1" customWidth="1"/>
    <col min="9991" max="9992" width="9.140625" style="1"/>
    <col min="9993" max="9999" width="0" style="1" hidden="1" customWidth="1"/>
    <col min="10000" max="10000" width="9.140625" style="1" customWidth="1"/>
    <col min="10001" max="10237" width="9.140625" style="1"/>
    <col min="10238" max="10238" width="25" style="1" customWidth="1"/>
    <col min="10239" max="10239" width="39.85546875" style="1" customWidth="1"/>
    <col min="10240" max="10240" width="15.42578125" style="1" customWidth="1"/>
    <col min="10241" max="10241" width="17.28515625" style="1" customWidth="1"/>
    <col min="10242" max="10242" width="0" style="1" hidden="1" customWidth="1"/>
    <col min="10243" max="10243" width="4.7109375" style="1" customWidth="1"/>
    <col min="10244" max="10244" width="13.85546875" style="1" customWidth="1"/>
    <col min="10245" max="10245" width="15.42578125" style="1" customWidth="1"/>
    <col min="10246" max="10246" width="13.140625" style="1" customWidth="1"/>
    <col min="10247" max="10248" width="9.140625" style="1"/>
    <col min="10249" max="10255" width="0" style="1" hidden="1" customWidth="1"/>
    <col min="10256" max="10256" width="9.140625" style="1" customWidth="1"/>
    <col min="10257" max="10493" width="9.140625" style="1"/>
    <col min="10494" max="10494" width="25" style="1" customWidth="1"/>
    <col min="10495" max="10495" width="39.85546875" style="1" customWidth="1"/>
    <col min="10496" max="10496" width="15.42578125" style="1" customWidth="1"/>
    <col min="10497" max="10497" width="17.28515625" style="1" customWidth="1"/>
    <col min="10498" max="10498" width="0" style="1" hidden="1" customWidth="1"/>
    <col min="10499" max="10499" width="4.7109375" style="1" customWidth="1"/>
    <col min="10500" max="10500" width="13.85546875" style="1" customWidth="1"/>
    <col min="10501" max="10501" width="15.42578125" style="1" customWidth="1"/>
    <col min="10502" max="10502" width="13.140625" style="1" customWidth="1"/>
    <col min="10503" max="10504" width="9.140625" style="1"/>
    <col min="10505" max="10511" width="0" style="1" hidden="1" customWidth="1"/>
    <col min="10512" max="10512" width="9.140625" style="1" customWidth="1"/>
    <col min="10513" max="10749" width="9.140625" style="1"/>
    <col min="10750" max="10750" width="25" style="1" customWidth="1"/>
    <col min="10751" max="10751" width="39.85546875" style="1" customWidth="1"/>
    <col min="10752" max="10752" width="15.42578125" style="1" customWidth="1"/>
    <col min="10753" max="10753" width="17.28515625" style="1" customWidth="1"/>
    <col min="10754" max="10754" width="0" style="1" hidden="1" customWidth="1"/>
    <col min="10755" max="10755" width="4.7109375" style="1" customWidth="1"/>
    <col min="10756" max="10756" width="13.85546875" style="1" customWidth="1"/>
    <col min="10757" max="10757" width="15.42578125" style="1" customWidth="1"/>
    <col min="10758" max="10758" width="13.140625" style="1" customWidth="1"/>
    <col min="10759" max="10760" width="9.140625" style="1"/>
    <col min="10761" max="10767" width="0" style="1" hidden="1" customWidth="1"/>
    <col min="10768" max="10768" width="9.140625" style="1" customWidth="1"/>
    <col min="10769" max="11005" width="9.140625" style="1"/>
    <col min="11006" max="11006" width="25" style="1" customWidth="1"/>
    <col min="11007" max="11007" width="39.85546875" style="1" customWidth="1"/>
    <col min="11008" max="11008" width="15.42578125" style="1" customWidth="1"/>
    <col min="11009" max="11009" width="17.28515625" style="1" customWidth="1"/>
    <col min="11010" max="11010" width="0" style="1" hidden="1" customWidth="1"/>
    <col min="11011" max="11011" width="4.7109375" style="1" customWidth="1"/>
    <col min="11012" max="11012" width="13.85546875" style="1" customWidth="1"/>
    <col min="11013" max="11013" width="15.42578125" style="1" customWidth="1"/>
    <col min="11014" max="11014" width="13.140625" style="1" customWidth="1"/>
    <col min="11015" max="11016" width="9.140625" style="1"/>
    <col min="11017" max="11023" width="0" style="1" hidden="1" customWidth="1"/>
    <col min="11024" max="11024" width="9.140625" style="1" customWidth="1"/>
    <col min="11025" max="11261" width="9.140625" style="1"/>
    <col min="11262" max="11262" width="25" style="1" customWidth="1"/>
    <col min="11263" max="11263" width="39.85546875" style="1" customWidth="1"/>
    <col min="11264" max="11264" width="15.42578125" style="1" customWidth="1"/>
    <col min="11265" max="11265" width="17.28515625" style="1" customWidth="1"/>
    <col min="11266" max="11266" width="0" style="1" hidden="1" customWidth="1"/>
    <col min="11267" max="11267" width="4.7109375" style="1" customWidth="1"/>
    <col min="11268" max="11268" width="13.85546875" style="1" customWidth="1"/>
    <col min="11269" max="11269" width="15.42578125" style="1" customWidth="1"/>
    <col min="11270" max="11270" width="13.140625" style="1" customWidth="1"/>
    <col min="11271" max="11272" width="9.140625" style="1"/>
    <col min="11273" max="11279" width="0" style="1" hidden="1" customWidth="1"/>
    <col min="11280" max="11280" width="9.140625" style="1" customWidth="1"/>
    <col min="11281" max="11517" width="9.140625" style="1"/>
    <col min="11518" max="11518" width="25" style="1" customWidth="1"/>
    <col min="11519" max="11519" width="39.85546875" style="1" customWidth="1"/>
    <col min="11520" max="11520" width="15.42578125" style="1" customWidth="1"/>
    <col min="11521" max="11521" width="17.28515625" style="1" customWidth="1"/>
    <col min="11522" max="11522" width="0" style="1" hidden="1" customWidth="1"/>
    <col min="11523" max="11523" width="4.7109375" style="1" customWidth="1"/>
    <col min="11524" max="11524" width="13.85546875" style="1" customWidth="1"/>
    <col min="11525" max="11525" width="15.42578125" style="1" customWidth="1"/>
    <col min="11526" max="11526" width="13.140625" style="1" customWidth="1"/>
    <col min="11527" max="11528" width="9.140625" style="1"/>
    <col min="11529" max="11535" width="0" style="1" hidden="1" customWidth="1"/>
    <col min="11536" max="11536" width="9.140625" style="1" customWidth="1"/>
    <col min="11537" max="11773" width="9.140625" style="1"/>
    <col min="11774" max="11774" width="25" style="1" customWidth="1"/>
    <col min="11775" max="11775" width="39.85546875" style="1" customWidth="1"/>
    <col min="11776" max="11776" width="15.42578125" style="1" customWidth="1"/>
    <col min="11777" max="11777" width="17.28515625" style="1" customWidth="1"/>
    <col min="11778" max="11778" width="0" style="1" hidden="1" customWidth="1"/>
    <col min="11779" max="11779" width="4.7109375" style="1" customWidth="1"/>
    <col min="11780" max="11780" width="13.85546875" style="1" customWidth="1"/>
    <col min="11781" max="11781" width="15.42578125" style="1" customWidth="1"/>
    <col min="11782" max="11782" width="13.140625" style="1" customWidth="1"/>
    <col min="11783" max="11784" width="9.140625" style="1"/>
    <col min="11785" max="11791" width="0" style="1" hidden="1" customWidth="1"/>
    <col min="11792" max="11792" width="9.140625" style="1" customWidth="1"/>
    <col min="11793" max="12029" width="9.140625" style="1"/>
    <col min="12030" max="12030" width="25" style="1" customWidth="1"/>
    <col min="12031" max="12031" width="39.85546875" style="1" customWidth="1"/>
    <col min="12032" max="12032" width="15.42578125" style="1" customWidth="1"/>
    <col min="12033" max="12033" width="17.28515625" style="1" customWidth="1"/>
    <col min="12034" max="12034" width="0" style="1" hidden="1" customWidth="1"/>
    <col min="12035" max="12035" width="4.7109375" style="1" customWidth="1"/>
    <col min="12036" max="12036" width="13.85546875" style="1" customWidth="1"/>
    <col min="12037" max="12037" width="15.42578125" style="1" customWidth="1"/>
    <col min="12038" max="12038" width="13.140625" style="1" customWidth="1"/>
    <col min="12039" max="12040" width="9.140625" style="1"/>
    <col min="12041" max="12047" width="0" style="1" hidden="1" customWidth="1"/>
    <col min="12048" max="12048" width="9.140625" style="1" customWidth="1"/>
    <col min="12049" max="12285" width="9.140625" style="1"/>
    <col min="12286" max="12286" width="25" style="1" customWidth="1"/>
    <col min="12287" max="12287" width="39.85546875" style="1" customWidth="1"/>
    <col min="12288" max="12288" width="15.42578125" style="1" customWidth="1"/>
    <col min="12289" max="12289" width="17.28515625" style="1" customWidth="1"/>
    <col min="12290" max="12290" width="0" style="1" hidden="1" customWidth="1"/>
    <col min="12291" max="12291" width="4.7109375" style="1" customWidth="1"/>
    <col min="12292" max="12292" width="13.85546875" style="1" customWidth="1"/>
    <col min="12293" max="12293" width="15.42578125" style="1" customWidth="1"/>
    <col min="12294" max="12294" width="13.140625" style="1" customWidth="1"/>
    <col min="12295" max="12296" width="9.140625" style="1"/>
    <col min="12297" max="12303" width="0" style="1" hidden="1" customWidth="1"/>
    <col min="12304" max="12304" width="9.140625" style="1" customWidth="1"/>
    <col min="12305" max="12541" width="9.140625" style="1"/>
    <col min="12542" max="12542" width="25" style="1" customWidth="1"/>
    <col min="12543" max="12543" width="39.85546875" style="1" customWidth="1"/>
    <col min="12544" max="12544" width="15.42578125" style="1" customWidth="1"/>
    <col min="12545" max="12545" width="17.28515625" style="1" customWidth="1"/>
    <col min="12546" max="12546" width="0" style="1" hidden="1" customWidth="1"/>
    <col min="12547" max="12547" width="4.7109375" style="1" customWidth="1"/>
    <col min="12548" max="12548" width="13.85546875" style="1" customWidth="1"/>
    <col min="12549" max="12549" width="15.42578125" style="1" customWidth="1"/>
    <col min="12550" max="12550" width="13.140625" style="1" customWidth="1"/>
    <col min="12551" max="12552" width="9.140625" style="1"/>
    <col min="12553" max="12559" width="0" style="1" hidden="1" customWidth="1"/>
    <col min="12560" max="12560" width="9.140625" style="1" customWidth="1"/>
    <col min="12561" max="12797" width="9.140625" style="1"/>
    <col min="12798" max="12798" width="25" style="1" customWidth="1"/>
    <col min="12799" max="12799" width="39.85546875" style="1" customWidth="1"/>
    <col min="12800" max="12800" width="15.42578125" style="1" customWidth="1"/>
    <col min="12801" max="12801" width="17.28515625" style="1" customWidth="1"/>
    <col min="12802" max="12802" width="0" style="1" hidden="1" customWidth="1"/>
    <col min="12803" max="12803" width="4.7109375" style="1" customWidth="1"/>
    <col min="12804" max="12804" width="13.85546875" style="1" customWidth="1"/>
    <col min="12805" max="12805" width="15.42578125" style="1" customWidth="1"/>
    <col min="12806" max="12806" width="13.140625" style="1" customWidth="1"/>
    <col min="12807" max="12808" width="9.140625" style="1"/>
    <col min="12809" max="12815" width="0" style="1" hidden="1" customWidth="1"/>
    <col min="12816" max="12816" width="9.140625" style="1" customWidth="1"/>
    <col min="12817" max="13053" width="9.140625" style="1"/>
    <col min="13054" max="13054" width="25" style="1" customWidth="1"/>
    <col min="13055" max="13055" width="39.85546875" style="1" customWidth="1"/>
    <col min="13056" max="13056" width="15.42578125" style="1" customWidth="1"/>
    <col min="13057" max="13057" width="17.28515625" style="1" customWidth="1"/>
    <col min="13058" max="13058" width="0" style="1" hidden="1" customWidth="1"/>
    <col min="13059" max="13059" width="4.7109375" style="1" customWidth="1"/>
    <col min="13060" max="13060" width="13.85546875" style="1" customWidth="1"/>
    <col min="13061" max="13061" width="15.42578125" style="1" customWidth="1"/>
    <col min="13062" max="13062" width="13.140625" style="1" customWidth="1"/>
    <col min="13063" max="13064" width="9.140625" style="1"/>
    <col min="13065" max="13071" width="0" style="1" hidden="1" customWidth="1"/>
    <col min="13072" max="13072" width="9.140625" style="1" customWidth="1"/>
    <col min="13073" max="13309" width="9.140625" style="1"/>
    <col min="13310" max="13310" width="25" style="1" customWidth="1"/>
    <col min="13311" max="13311" width="39.85546875" style="1" customWidth="1"/>
    <col min="13312" max="13312" width="15.42578125" style="1" customWidth="1"/>
    <col min="13313" max="13313" width="17.28515625" style="1" customWidth="1"/>
    <col min="13314" max="13314" width="0" style="1" hidden="1" customWidth="1"/>
    <col min="13315" max="13315" width="4.7109375" style="1" customWidth="1"/>
    <col min="13316" max="13316" width="13.85546875" style="1" customWidth="1"/>
    <col min="13317" max="13317" width="15.42578125" style="1" customWidth="1"/>
    <col min="13318" max="13318" width="13.140625" style="1" customWidth="1"/>
    <col min="13319" max="13320" width="9.140625" style="1"/>
    <col min="13321" max="13327" width="0" style="1" hidden="1" customWidth="1"/>
    <col min="13328" max="13328" width="9.140625" style="1" customWidth="1"/>
    <col min="13329" max="13565" width="9.140625" style="1"/>
    <col min="13566" max="13566" width="25" style="1" customWidth="1"/>
    <col min="13567" max="13567" width="39.85546875" style="1" customWidth="1"/>
    <col min="13568" max="13568" width="15.42578125" style="1" customWidth="1"/>
    <col min="13569" max="13569" width="17.28515625" style="1" customWidth="1"/>
    <col min="13570" max="13570" width="0" style="1" hidden="1" customWidth="1"/>
    <col min="13571" max="13571" width="4.7109375" style="1" customWidth="1"/>
    <col min="13572" max="13572" width="13.85546875" style="1" customWidth="1"/>
    <col min="13573" max="13573" width="15.42578125" style="1" customWidth="1"/>
    <col min="13574" max="13574" width="13.140625" style="1" customWidth="1"/>
    <col min="13575" max="13576" width="9.140625" style="1"/>
    <col min="13577" max="13583" width="0" style="1" hidden="1" customWidth="1"/>
    <col min="13584" max="13584" width="9.140625" style="1" customWidth="1"/>
    <col min="13585" max="13821" width="9.140625" style="1"/>
    <col min="13822" max="13822" width="25" style="1" customWidth="1"/>
    <col min="13823" max="13823" width="39.85546875" style="1" customWidth="1"/>
    <col min="13824" max="13824" width="15.42578125" style="1" customWidth="1"/>
    <col min="13825" max="13825" width="17.28515625" style="1" customWidth="1"/>
    <col min="13826" max="13826" width="0" style="1" hidden="1" customWidth="1"/>
    <col min="13827" max="13827" width="4.7109375" style="1" customWidth="1"/>
    <col min="13828" max="13828" width="13.85546875" style="1" customWidth="1"/>
    <col min="13829" max="13829" width="15.42578125" style="1" customWidth="1"/>
    <col min="13830" max="13830" width="13.140625" style="1" customWidth="1"/>
    <col min="13831" max="13832" width="9.140625" style="1"/>
    <col min="13833" max="13839" width="0" style="1" hidden="1" customWidth="1"/>
    <col min="13840" max="13840" width="9.140625" style="1" customWidth="1"/>
    <col min="13841" max="14077" width="9.140625" style="1"/>
    <col min="14078" max="14078" width="25" style="1" customWidth="1"/>
    <col min="14079" max="14079" width="39.85546875" style="1" customWidth="1"/>
    <col min="14080" max="14080" width="15.42578125" style="1" customWidth="1"/>
    <col min="14081" max="14081" width="17.28515625" style="1" customWidth="1"/>
    <col min="14082" max="14082" width="0" style="1" hidden="1" customWidth="1"/>
    <col min="14083" max="14083" width="4.7109375" style="1" customWidth="1"/>
    <col min="14084" max="14084" width="13.85546875" style="1" customWidth="1"/>
    <col min="14085" max="14085" width="15.42578125" style="1" customWidth="1"/>
    <col min="14086" max="14086" width="13.140625" style="1" customWidth="1"/>
    <col min="14087" max="14088" width="9.140625" style="1"/>
    <col min="14089" max="14095" width="0" style="1" hidden="1" customWidth="1"/>
    <col min="14096" max="14096" width="9.140625" style="1" customWidth="1"/>
    <col min="14097" max="14333" width="9.140625" style="1"/>
    <col min="14334" max="14334" width="25" style="1" customWidth="1"/>
    <col min="14335" max="14335" width="39.85546875" style="1" customWidth="1"/>
    <col min="14336" max="14336" width="15.42578125" style="1" customWidth="1"/>
    <col min="14337" max="14337" width="17.28515625" style="1" customWidth="1"/>
    <col min="14338" max="14338" width="0" style="1" hidden="1" customWidth="1"/>
    <col min="14339" max="14339" width="4.7109375" style="1" customWidth="1"/>
    <col min="14340" max="14340" width="13.85546875" style="1" customWidth="1"/>
    <col min="14341" max="14341" width="15.42578125" style="1" customWidth="1"/>
    <col min="14342" max="14342" width="13.140625" style="1" customWidth="1"/>
    <col min="14343" max="14344" width="9.140625" style="1"/>
    <col min="14345" max="14351" width="0" style="1" hidden="1" customWidth="1"/>
    <col min="14352" max="14352" width="9.140625" style="1" customWidth="1"/>
    <col min="14353" max="14589" width="9.140625" style="1"/>
    <col min="14590" max="14590" width="25" style="1" customWidth="1"/>
    <col min="14591" max="14591" width="39.85546875" style="1" customWidth="1"/>
    <col min="14592" max="14592" width="15.42578125" style="1" customWidth="1"/>
    <col min="14593" max="14593" width="17.28515625" style="1" customWidth="1"/>
    <col min="14594" max="14594" width="0" style="1" hidden="1" customWidth="1"/>
    <col min="14595" max="14595" width="4.7109375" style="1" customWidth="1"/>
    <col min="14596" max="14596" width="13.85546875" style="1" customWidth="1"/>
    <col min="14597" max="14597" width="15.42578125" style="1" customWidth="1"/>
    <col min="14598" max="14598" width="13.140625" style="1" customWidth="1"/>
    <col min="14599" max="14600" width="9.140625" style="1"/>
    <col min="14601" max="14607" width="0" style="1" hidden="1" customWidth="1"/>
    <col min="14608" max="14608" width="9.140625" style="1" customWidth="1"/>
    <col min="14609" max="14845" width="9.140625" style="1"/>
    <col min="14846" max="14846" width="25" style="1" customWidth="1"/>
    <col min="14847" max="14847" width="39.85546875" style="1" customWidth="1"/>
    <col min="14848" max="14848" width="15.42578125" style="1" customWidth="1"/>
    <col min="14849" max="14849" width="17.28515625" style="1" customWidth="1"/>
    <col min="14850" max="14850" width="0" style="1" hidden="1" customWidth="1"/>
    <col min="14851" max="14851" width="4.7109375" style="1" customWidth="1"/>
    <col min="14852" max="14852" width="13.85546875" style="1" customWidth="1"/>
    <col min="14853" max="14853" width="15.42578125" style="1" customWidth="1"/>
    <col min="14854" max="14854" width="13.140625" style="1" customWidth="1"/>
    <col min="14855" max="14856" width="9.140625" style="1"/>
    <col min="14857" max="14863" width="0" style="1" hidden="1" customWidth="1"/>
    <col min="14864" max="14864" width="9.140625" style="1" customWidth="1"/>
    <col min="14865" max="15101" width="9.140625" style="1"/>
    <col min="15102" max="15102" width="25" style="1" customWidth="1"/>
    <col min="15103" max="15103" width="39.85546875" style="1" customWidth="1"/>
    <col min="15104" max="15104" width="15.42578125" style="1" customWidth="1"/>
    <col min="15105" max="15105" width="17.28515625" style="1" customWidth="1"/>
    <col min="15106" max="15106" width="0" style="1" hidden="1" customWidth="1"/>
    <col min="15107" max="15107" width="4.7109375" style="1" customWidth="1"/>
    <col min="15108" max="15108" width="13.85546875" style="1" customWidth="1"/>
    <col min="15109" max="15109" width="15.42578125" style="1" customWidth="1"/>
    <col min="15110" max="15110" width="13.140625" style="1" customWidth="1"/>
    <col min="15111" max="15112" width="9.140625" style="1"/>
    <col min="15113" max="15119" width="0" style="1" hidden="1" customWidth="1"/>
    <col min="15120" max="15120" width="9.140625" style="1" customWidth="1"/>
    <col min="15121" max="15357" width="9.140625" style="1"/>
    <col min="15358" max="15358" width="25" style="1" customWidth="1"/>
    <col min="15359" max="15359" width="39.85546875" style="1" customWidth="1"/>
    <col min="15360" max="15360" width="15.42578125" style="1" customWidth="1"/>
    <col min="15361" max="15361" width="17.28515625" style="1" customWidth="1"/>
    <col min="15362" max="15362" width="0" style="1" hidden="1" customWidth="1"/>
    <col min="15363" max="15363" width="4.7109375" style="1" customWidth="1"/>
    <col min="15364" max="15364" width="13.85546875" style="1" customWidth="1"/>
    <col min="15365" max="15365" width="15.42578125" style="1" customWidth="1"/>
    <col min="15366" max="15366" width="13.140625" style="1" customWidth="1"/>
    <col min="15367" max="15368" width="9.140625" style="1"/>
    <col min="15369" max="15375" width="0" style="1" hidden="1" customWidth="1"/>
    <col min="15376" max="15376" width="9.140625" style="1" customWidth="1"/>
    <col min="15377" max="15613" width="9.140625" style="1"/>
    <col min="15614" max="15614" width="25" style="1" customWidth="1"/>
    <col min="15615" max="15615" width="39.85546875" style="1" customWidth="1"/>
    <col min="15616" max="15616" width="15.42578125" style="1" customWidth="1"/>
    <col min="15617" max="15617" width="17.28515625" style="1" customWidth="1"/>
    <col min="15618" max="15618" width="0" style="1" hidden="1" customWidth="1"/>
    <col min="15619" max="15619" width="4.7109375" style="1" customWidth="1"/>
    <col min="15620" max="15620" width="13.85546875" style="1" customWidth="1"/>
    <col min="15621" max="15621" width="15.42578125" style="1" customWidth="1"/>
    <col min="15622" max="15622" width="13.140625" style="1" customWidth="1"/>
    <col min="15623" max="15624" width="9.140625" style="1"/>
    <col min="15625" max="15631" width="0" style="1" hidden="1" customWidth="1"/>
    <col min="15632" max="15632" width="9.140625" style="1" customWidth="1"/>
    <col min="15633" max="15869" width="9.140625" style="1"/>
    <col min="15870" max="15870" width="25" style="1" customWidth="1"/>
    <col min="15871" max="15871" width="39.85546875" style="1" customWidth="1"/>
    <col min="15872" max="15872" width="15.42578125" style="1" customWidth="1"/>
    <col min="15873" max="15873" width="17.28515625" style="1" customWidth="1"/>
    <col min="15874" max="15874" width="0" style="1" hidden="1" customWidth="1"/>
    <col min="15875" max="15875" width="4.7109375" style="1" customWidth="1"/>
    <col min="15876" max="15876" width="13.85546875" style="1" customWidth="1"/>
    <col min="15877" max="15877" width="15.42578125" style="1" customWidth="1"/>
    <col min="15878" max="15878" width="13.140625" style="1" customWidth="1"/>
    <col min="15879" max="15880" width="9.140625" style="1"/>
    <col min="15881" max="15887" width="0" style="1" hidden="1" customWidth="1"/>
    <col min="15888" max="15888" width="9.140625" style="1" customWidth="1"/>
    <col min="15889" max="16125" width="9.140625" style="1"/>
    <col min="16126" max="16126" width="25" style="1" customWidth="1"/>
    <col min="16127" max="16127" width="39.85546875" style="1" customWidth="1"/>
    <col min="16128" max="16128" width="15.42578125" style="1" customWidth="1"/>
    <col min="16129" max="16129" width="17.28515625" style="1" customWidth="1"/>
    <col min="16130" max="16130" width="0" style="1" hidden="1" customWidth="1"/>
    <col min="16131" max="16131" width="4.7109375" style="1" customWidth="1"/>
    <col min="16132" max="16132" width="13.85546875" style="1" customWidth="1"/>
    <col min="16133" max="16133" width="15.42578125" style="1" customWidth="1"/>
    <col min="16134" max="16134" width="13.140625" style="1" customWidth="1"/>
    <col min="16135" max="16136" width="9.140625" style="1"/>
    <col min="16137" max="16143" width="0" style="1" hidden="1" customWidth="1"/>
    <col min="16144" max="16144" width="9.140625" style="1" customWidth="1"/>
    <col min="16145" max="16384" width="9.140625" style="1"/>
  </cols>
  <sheetData>
    <row r="1" spans="1:15" ht="46.5" customHeight="1" x14ac:dyDescent="0.3">
      <c r="A1" s="49" t="s">
        <v>47</v>
      </c>
      <c r="B1" s="49"/>
      <c r="C1" s="49"/>
      <c r="D1" s="49"/>
      <c r="E1" s="43"/>
      <c r="F1" s="43"/>
    </row>
    <row r="2" spans="1:15" x14ac:dyDescent="0.3">
      <c r="A2" s="2" t="s">
        <v>48</v>
      </c>
      <c r="B2" s="3" t="s">
        <v>49</v>
      </c>
    </row>
    <row r="4" spans="1:15" ht="50.1" customHeight="1" x14ac:dyDescent="0.3">
      <c r="A4" s="43" t="s">
        <v>0</v>
      </c>
      <c r="B4" s="43"/>
      <c r="C4" s="4" t="s">
        <v>50</v>
      </c>
      <c r="D4" s="4" t="s">
        <v>51</v>
      </c>
      <c r="E4" s="6" t="str">
        <f>+C4</f>
        <v>Valore netto al 31/12/2018</v>
      </c>
      <c r="F4" s="6" t="str">
        <f>+D4</f>
        <v>Valore netto al 31/12/2019</v>
      </c>
    </row>
    <row r="5" spans="1:15" ht="16.5" customHeight="1" x14ac:dyDescent="0.3">
      <c r="I5" s="7" t="s">
        <v>1</v>
      </c>
      <c r="J5" s="7" t="s">
        <v>2</v>
      </c>
      <c r="K5" s="7" t="s">
        <v>3</v>
      </c>
      <c r="L5" s="7" t="s">
        <v>4</v>
      </c>
      <c r="M5" s="7" t="s">
        <v>5</v>
      </c>
      <c r="N5" s="7" t="s">
        <v>6</v>
      </c>
      <c r="O5" s="8" t="s">
        <v>7</v>
      </c>
    </row>
    <row r="6" spans="1:15" ht="16.5" customHeight="1" x14ac:dyDescent="0.3">
      <c r="A6" s="47" t="s">
        <v>8</v>
      </c>
      <c r="B6" s="9" t="s">
        <v>9</v>
      </c>
      <c r="C6" s="10">
        <v>154252000</v>
      </c>
      <c r="D6" s="10">
        <v>156813024</v>
      </c>
      <c r="E6" s="11">
        <f>+C6/C7</f>
        <v>0.43132451960718521</v>
      </c>
      <c r="F6" s="11">
        <f>+D6/D7</f>
        <v>0.43215569461668074</v>
      </c>
      <c r="I6" s="7" t="s">
        <v>48</v>
      </c>
      <c r="J6" s="7" t="str">
        <f>C4</f>
        <v>Valore netto al 31/12/2018</v>
      </c>
      <c r="K6" s="7" t="str">
        <f>LEFT(A6,12)</f>
        <v>Indicatore 1</v>
      </c>
      <c r="L6" s="7" t="str">
        <f>B6&amp;" / "&amp;B7</f>
        <v>Costi del personale / Ricavi della gestione caratteristica</v>
      </c>
      <c r="M6" s="12">
        <f>C6</f>
        <v>154252000</v>
      </c>
      <c r="N6" s="13">
        <f>C7</f>
        <v>357624000</v>
      </c>
      <c r="O6" s="8">
        <f>E6</f>
        <v>0.43132451960718521</v>
      </c>
    </row>
    <row r="7" spans="1:15" ht="16.5" customHeight="1" x14ac:dyDescent="0.3">
      <c r="A7" s="48"/>
      <c r="B7" s="14" t="s">
        <v>10</v>
      </c>
      <c r="C7" s="15">
        <v>357624000</v>
      </c>
      <c r="D7" s="15">
        <v>362862334</v>
      </c>
      <c r="E7" s="16"/>
      <c r="F7" s="16"/>
      <c r="I7" s="7" t="str">
        <f t="shared" ref="I7:J22" si="0">I6</f>
        <v>924</v>
      </c>
      <c r="J7" s="7" t="str">
        <f t="shared" si="0"/>
        <v>Valore netto al 31/12/2018</v>
      </c>
      <c r="K7" s="7" t="str">
        <f>LEFT(A9,12)</f>
        <v>Indicatore 2</v>
      </c>
      <c r="L7" s="7" t="str">
        <f>B9&amp;" / "&amp;B10</f>
        <v>Costi per beni e servizi / Ricavi della gestione caratteristica</v>
      </c>
      <c r="M7" s="12">
        <f>C9</f>
        <v>192059000</v>
      </c>
      <c r="N7" s="13">
        <f>C10</f>
        <v>357624000</v>
      </c>
      <c r="O7" s="8">
        <f>E9</f>
        <v>0.53704169742522878</v>
      </c>
    </row>
    <row r="8" spans="1:15" ht="16.5" customHeight="1" x14ac:dyDescent="0.3">
      <c r="A8" s="5"/>
      <c r="B8" s="17"/>
      <c r="C8" s="18"/>
      <c r="D8" s="18"/>
      <c r="E8" s="19"/>
      <c r="F8" s="19"/>
      <c r="I8" s="7" t="str">
        <f t="shared" si="0"/>
        <v>924</v>
      </c>
      <c r="J8" s="7" t="str">
        <f t="shared" si="0"/>
        <v>Valore netto al 31/12/2018</v>
      </c>
      <c r="K8" s="7" t="str">
        <f>LEFT(A12,19)</f>
        <v>Sottoindicatore 2.1</v>
      </c>
      <c r="L8" s="7" t="str">
        <f>B12&amp;" / "&amp;B13</f>
        <v>Acquisti di beni sanitari / Ricavi della gestione caratteristica</v>
      </c>
      <c r="M8" s="12">
        <f>C12</f>
        <v>128381000</v>
      </c>
      <c r="N8" s="13">
        <f>C13</f>
        <v>357624000</v>
      </c>
      <c r="O8" s="8">
        <f>E12</f>
        <v>0.35898317786278328</v>
      </c>
    </row>
    <row r="9" spans="1:15" ht="16.5" customHeight="1" x14ac:dyDescent="0.3">
      <c r="A9" s="47" t="s">
        <v>11</v>
      </c>
      <c r="B9" s="9" t="s">
        <v>12</v>
      </c>
      <c r="C9" s="20">
        <v>192059000</v>
      </c>
      <c r="D9" s="20">
        <v>198771591</v>
      </c>
      <c r="E9" s="11">
        <f>+C9/C10</f>
        <v>0.53704169742522878</v>
      </c>
      <c r="F9" s="11">
        <f>+D9/D10</f>
        <v>0.54778788641093845</v>
      </c>
      <c r="I9" s="7" t="str">
        <f t="shared" si="0"/>
        <v>924</v>
      </c>
      <c r="J9" s="7" t="str">
        <f t="shared" si="0"/>
        <v>Valore netto al 31/12/2018</v>
      </c>
      <c r="K9" s="7" t="str">
        <f>LEFT(A15,21)</f>
        <v>Sottoindicatore 2.1.1</v>
      </c>
      <c r="L9" s="7" t="str">
        <f>B15&amp;" / "&amp;B16</f>
        <v>Farmaci ed emoderivati / Ricavi della gestione caratteristica</v>
      </c>
      <c r="M9" s="12">
        <f>C15</f>
        <v>75222000</v>
      </c>
      <c r="N9" s="13">
        <f>C16</f>
        <v>357624000</v>
      </c>
      <c r="O9" s="8">
        <f>E15</f>
        <v>0.21033823233340043</v>
      </c>
    </row>
    <row r="10" spans="1:15" ht="16.5" customHeight="1" x14ac:dyDescent="0.3">
      <c r="A10" s="48"/>
      <c r="B10" s="14" t="s">
        <v>10</v>
      </c>
      <c r="C10" s="15">
        <v>357624000</v>
      </c>
      <c r="D10" s="15">
        <v>362862334</v>
      </c>
      <c r="E10" s="16"/>
      <c r="F10" s="16"/>
      <c r="I10" s="7" t="str">
        <f t="shared" si="0"/>
        <v>924</v>
      </c>
      <c r="J10" s="7" t="str">
        <f t="shared" si="0"/>
        <v>Valore netto al 31/12/2018</v>
      </c>
      <c r="K10" s="7" t="str">
        <f>LEFT(A18,21)</f>
        <v>Sottoindicatore 2.1.2</v>
      </c>
      <c r="L10" s="7" t="str">
        <f>B18&amp;" / "&amp;B19</f>
        <v>Materiali diagnostici / Ricavi della gestione caratteristica</v>
      </c>
      <c r="M10" s="12">
        <f>C18</f>
        <v>11827000</v>
      </c>
      <c r="N10" s="13">
        <f>C19</f>
        <v>357624000</v>
      </c>
      <c r="O10" s="8">
        <f>E18</f>
        <v>3.3071046685904749E-2</v>
      </c>
    </row>
    <row r="11" spans="1:15" ht="16.5" customHeight="1" x14ac:dyDescent="0.3">
      <c r="A11" s="37"/>
      <c r="B11" s="17"/>
      <c r="C11" s="18"/>
      <c r="D11" s="18"/>
      <c r="E11" s="21"/>
      <c r="F11" s="21"/>
      <c r="I11" s="7" t="str">
        <f t="shared" si="0"/>
        <v>924</v>
      </c>
      <c r="J11" s="7" t="str">
        <f t="shared" si="0"/>
        <v>Valore netto al 31/12/2018</v>
      </c>
      <c r="K11" s="7" t="str">
        <f>LEFT(A21,21)</f>
        <v>Sottoindicatore 2.1.3</v>
      </c>
      <c r="L11" s="7" t="str">
        <f>B21&amp;" / "&amp;B22</f>
        <v>Presidi chirurgici e materiali sanitari / Ricavi della gestione caratteristica</v>
      </c>
      <c r="M11" s="12">
        <f>C21</f>
        <v>6480000</v>
      </c>
      <c r="N11" s="13">
        <f>C22</f>
        <v>357624000</v>
      </c>
      <c r="O11" s="8">
        <f>E21</f>
        <v>1.8119589289309443E-2</v>
      </c>
    </row>
    <row r="12" spans="1:15" ht="16.5" customHeight="1" x14ac:dyDescent="0.3">
      <c r="A12" s="45" t="s">
        <v>13</v>
      </c>
      <c r="B12" s="22" t="s">
        <v>14</v>
      </c>
      <c r="C12" s="23">
        <v>128381000</v>
      </c>
      <c r="D12" s="23">
        <v>132611059</v>
      </c>
      <c r="E12" s="24">
        <f>+C12/C13</f>
        <v>0.35898317786278328</v>
      </c>
      <c r="F12" s="24">
        <f>+D12/D13</f>
        <v>0.36545832006912021</v>
      </c>
      <c r="I12" s="7" t="str">
        <f t="shared" si="0"/>
        <v>924</v>
      </c>
      <c r="J12" s="7" t="str">
        <f t="shared" si="0"/>
        <v>Valore netto al 31/12/2018</v>
      </c>
      <c r="K12" s="7" t="str">
        <f>LEFT(A24,21)</f>
        <v>Sottoindicatore 2.1.4</v>
      </c>
      <c r="L12" s="7" t="str">
        <f>B24&amp;" / "&amp;B25</f>
        <v>Materiali protesici / Ricavi della gestione caratteristica</v>
      </c>
      <c r="M12" s="12">
        <f>C24</f>
        <v>10694000</v>
      </c>
      <c r="N12" s="13">
        <f>C25</f>
        <v>357624000</v>
      </c>
      <c r="O12" s="8">
        <f>E24</f>
        <v>2.9902914793190613E-2</v>
      </c>
    </row>
    <row r="13" spans="1:15" ht="16.5" customHeight="1" x14ac:dyDescent="0.3">
      <c r="A13" s="46"/>
      <c r="B13" s="25" t="s">
        <v>10</v>
      </c>
      <c r="C13" s="26">
        <v>357624000</v>
      </c>
      <c r="D13" s="26">
        <v>362862334</v>
      </c>
      <c r="E13" s="27"/>
      <c r="F13" s="27"/>
      <c r="I13" s="7" t="str">
        <f t="shared" si="0"/>
        <v>924</v>
      </c>
      <c r="J13" s="7" t="str">
        <f t="shared" si="0"/>
        <v>Valore netto al 31/12/2018</v>
      </c>
      <c r="K13" s="7" t="str">
        <f>LEFT(A27,21)</f>
        <v>Sottoindicatore 2.2:</v>
      </c>
      <c r="L13" s="7" t="str">
        <f>B27&amp;" / "&amp;B28</f>
        <v>Acquisti di beni non sanitari / Ricavi della gestione caratteristica</v>
      </c>
      <c r="M13" s="12">
        <f>C27</f>
        <v>3354000</v>
      </c>
      <c r="N13" s="13">
        <f>C28</f>
        <v>357624000</v>
      </c>
      <c r="O13" s="8">
        <f>E27</f>
        <v>9.3785651969666463E-3</v>
      </c>
    </row>
    <row r="14" spans="1:15" ht="16.5" customHeight="1" x14ac:dyDescent="0.3">
      <c r="A14" s="38"/>
      <c r="B14" s="17"/>
      <c r="C14" s="18"/>
      <c r="D14" s="18"/>
      <c r="E14" s="21"/>
      <c r="F14" s="21"/>
      <c r="I14" s="7" t="str">
        <f t="shared" si="0"/>
        <v>924</v>
      </c>
      <c r="J14" s="7" t="str">
        <f t="shared" si="0"/>
        <v>Valore netto al 31/12/2018</v>
      </c>
      <c r="K14" s="7" t="str">
        <f>LEFT(A30,21)</f>
        <v>Sottoindicatore 2.3:</v>
      </c>
      <c r="L14" s="7" t="str">
        <f>B30&amp;" / "&amp;B31</f>
        <v>Consulenze, Collaborazioni,  Interinale e altre prestazioni di lavoro sanitarie e sociosanitarie / Ricavi della gestione caratteristica</v>
      </c>
      <c r="M14" s="12">
        <f>C30</f>
        <v>7387000</v>
      </c>
      <c r="N14" s="13">
        <f>C31</f>
        <v>357624000</v>
      </c>
      <c r="O14" s="8">
        <f>E30</f>
        <v>2.0655772543229763E-2</v>
      </c>
    </row>
    <row r="15" spans="1:15" ht="16.5" customHeight="1" x14ac:dyDescent="0.3">
      <c r="A15" s="51" t="s">
        <v>15</v>
      </c>
      <c r="B15" s="28" t="s">
        <v>16</v>
      </c>
      <c r="C15" s="29">
        <v>75222000</v>
      </c>
      <c r="D15" s="29">
        <v>79811562</v>
      </c>
      <c r="E15" s="30">
        <f>+C15/C16</f>
        <v>0.21033823233340043</v>
      </c>
      <c r="F15" s="30">
        <f>+D15/D16</f>
        <v>0.21994997695186516</v>
      </c>
      <c r="I15" s="7" t="str">
        <f t="shared" si="0"/>
        <v>924</v>
      </c>
      <c r="J15" s="7" t="str">
        <f t="shared" si="0"/>
        <v>Valore netto al 31/12/2018</v>
      </c>
      <c r="K15" s="7" t="str">
        <f>LEFT(A33,21)</f>
        <v>Sottoindicatore 2.4:</v>
      </c>
      <c r="L15" s="7" t="str">
        <f>B33&amp;" / "&amp;B34</f>
        <v>Altri servizi sanitari e sociosanitari a rilevanza sanitaria / Ricavi della gestione caratteristica</v>
      </c>
      <c r="M15" s="12">
        <f>C33</f>
        <v>2291000</v>
      </c>
      <c r="N15" s="13">
        <f>C34</f>
        <v>357624000</v>
      </c>
      <c r="O15" s="8">
        <f>E33</f>
        <v>6.4061696083036936E-3</v>
      </c>
    </row>
    <row r="16" spans="1:15" ht="16.5" customHeight="1" x14ac:dyDescent="0.3">
      <c r="A16" s="52"/>
      <c r="B16" s="31" t="s">
        <v>10</v>
      </c>
      <c r="C16" s="32">
        <v>357624000</v>
      </c>
      <c r="D16" s="32">
        <v>362862334</v>
      </c>
      <c r="E16" s="33"/>
      <c r="F16" s="33"/>
      <c r="I16" s="7" t="str">
        <f t="shared" si="0"/>
        <v>924</v>
      </c>
      <c r="J16" s="7" t="str">
        <f t="shared" si="0"/>
        <v>Valore netto al 31/12/2018</v>
      </c>
      <c r="K16" s="7" t="str">
        <f>LEFT(A36,21)</f>
        <v>Sottoindicatore 2.5:</v>
      </c>
      <c r="L16" s="7" t="str">
        <f>B36&amp;" / "&amp;B37</f>
        <v>Servizi non sanitari / Ricavi della gestione caratteristica</v>
      </c>
      <c r="M16" s="12">
        <f>C36</f>
        <v>23386000</v>
      </c>
      <c r="N16" s="13">
        <f>C37</f>
        <v>357624000</v>
      </c>
      <c r="O16" s="8">
        <f>E36</f>
        <v>6.5392702950584969E-2</v>
      </c>
    </row>
    <row r="17" spans="1:15" ht="16.5" customHeight="1" x14ac:dyDescent="0.3">
      <c r="A17" s="39"/>
      <c r="B17" s="34"/>
      <c r="C17" s="35"/>
      <c r="D17" s="35"/>
      <c r="E17" s="34"/>
      <c r="F17" s="34"/>
      <c r="I17" s="7" t="str">
        <f t="shared" si="0"/>
        <v>924</v>
      </c>
      <c r="J17" s="7" t="str">
        <f t="shared" si="0"/>
        <v>Valore netto al 31/12/2018</v>
      </c>
      <c r="K17" s="7" t="str">
        <f>LEFT(A39,20)</f>
        <v>Sottoindicatore 2.6:</v>
      </c>
      <c r="L17" s="7" t="str">
        <f>B39&amp;" / "&amp;B40</f>
        <v>Consulenze, Collaborazioni,  Interinale e altre prestazioni di lavoro non sanitarie / Ricavi della gestione caratteristica</v>
      </c>
      <c r="M17" s="12">
        <f>C39</f>
        <v>1384000</v>
      </c>
      <c r="N17" s="13">
        <f>C40</f>
        <v>357624000</v>
      </c>
      <c r="O17" s="8">
        <f>E39</f>
        <v>3.8699863543833748E-3</v>
      </c>
    </row>
    <row r="18" spans="1:15" ht="16.5" customHeight="1" x14ac:dyDescent="0.3">
      <c r="A18" s="51" t="s">
        <v>17</v>
      </c>
      <c r="B18" s="28" t="s">
        <v>18</v>
      </c>
      <c r="C18" s="29">
        <v>11827000</v>
      </c>
      <c r="D18" s="29">
        <v>11617382</v>
      </c>
      <c r="E18" s="30">
        <f>+C18/C19</f>
        <v>3.3071046685904749E-2</v>
      </c>
      <c r="F18" s="30">
        <f>+D18/D19</f>
        <v>3.2015949056867388E-2</v>
      </c>
      <c r="I18" s="7" t="str">
        <f t="shared" si="0"/>
        <v>924</v>
      </c>
      <c r="J18" s="7" t="str">
        <f t="shared" si="0"/>
        <v>Valore netto al 31/12/2018</v>
      </c>
      <c r="K18" s="7" t="str">
        <f>LEFT(A42,20)</f>
        <v>Sottoindicatore 2.7:</v>
      </c>
      <c r="L18" s="7" t="str">
        <f>B42&amp;" / "&amp;B43</f>
        <v>Manutenzione e riparazione (ordinaria esternalizzata) / Ricavi della gestione caratteristica</v>
      </c>
      <c r="M18" s="12">
        <f>C42</f>
        <v>12687000</v>
      </c>
      <c r="N18" s="13">
        <f>C43</f>
        <v>357624000</v>
      </c>
      <c r="O18" s="8">
        <f>E42</f>
        <v>3.5475806992819277E-2</v>
      </c>
    </row>
    <row r="19" spans="1:15" ht="16.5" customHeight="1" x14ac:dyDescent="0.3">
      <c r="A19" s="52"/>
      <c r="B19" s="31" t="s">
        <v>10</v>
      </c>
      <c r="C19" s="32">
        <v>357624000</v>
      </c>
      <c r="D19" s="32">
        <v>362862334</v>
      </c>
      <c r="E19" s="33"/>
      <c r="F19" s="33"/>
      <c r="I19" s="7" t="str">
        <f t="shared" si="0"/>
        <v>924</v>
      </c>
      <c r="J19" s="7" t="str">
        <f t="shared" si="0"/>
        <v>Valore netto al 31/12/2018</v>
      </c>
      <c r="K19" s="7" t="str">
        <f>LEFT(A45,20)</f>
        <v>Sottoindicatore 2.8:</v>
      </c>
      <c r="L19" s="7" t="str">
        <f>B45&amp;" / "&amp;B46</f>
        <v>Godimento di beni di terzi / Ricavi della gestione caratteristica</v>
      </c>
      <c r="M19" s="12">
        <f>C45</f>
        <v>2882000</v>
      </c>
      <c r="N19" s="13">
        <f>C46</f>
        <v>357624000</v>
      </c>
      <c r="O19" s="8">
        <f>E45</f>
        <v>8.0587432610786745E-3</v>
      </c>
    </row>
    <row r="20" spans="1:15" ht="16.5" customHeight="1" x14ac:dyDescent="0.3">
      <c r="A20" s="39"/>
      <c r="B20" s="34"/>
      <c r="C20" s="35"/>
      <c r="D20" s="35"/>
      <c r="E20" s="34"/>
      <c r="F20" s="34"/>
      <c r="I20" s="7" t="str">
        <f t="shared" si="0"/>
        <v>924</v>
      </c>
      <c r="J20" s="7" t="str">
        <f t="shared" si="0"/>
        <v>Valore netto al 31/12/2018</v>
      </c>
      <c r="K20" s="7" t="str">
        <f>LEFT(A48,12)</f>
        <v>Indicatore 3</v>
      </c>
      <c r="L20" s="7" t="str">
        <f>B48&amp;" / "&amp;B49</f>
        <v>Costi caratteristici / Ricavi della gestione caratteristica</v>
      </c>
      <c r="M20" s="12">
        <f>C48</f>
        <v>382787000</v>
      </c>
      <c r="N20" s="13">
        <f>C49</f>
        <v>357624000</v>
      </c>
      <c r="O20" s="8">
        <f>E48</f>
        <v>1.0703616088405701</v>
      </c>
    </row>
    <row r="21" spans="1:15" ht="16.5" customHeight="1" x14ac:dyDescent="0.3">
      <c r="A21" s="51" t="s">
        <v>19</v>
      </c>
      <c r="B21" s="28" t="s">
        <v>20</v>
      </c>
      <c r="C21" s="29">
        <v>6480000</v>
      </c>
      <c r="D21" s="29">
        <v>6264775</v>
      </c>
      <c r="E21" s="30">
        <f>+C21/C22</f>
        <v>1.8119589289309443E-2</v>
      </c>
      <c r="F21" s="30">
        <f>+D21/D22</f>
        <v>1.7264880956203075E-2</v>
      </c>
      <c r="I21" s="7" t="str">
        <f t="shared" si="0"/>
        <v>924</v>
      </c>
      <c r="J21" s="7" t="str">
        <f t="shared" si="0"/>
        <v>Valore netto al 31/12/2018</v>
      </c>
      <c r="K21" s="7" t="str">
        <f>LEFT(A51,12)</f>
        <v>Indicatore 4</v>
      </c>
      <c r="L21" s="7" t="str">
        <f>B51&amp;" / "&amp;B52</f>
        <v>Costi caratteristici / Totale costi al netto amm.ti sterilizzati</v>
      </c>
      <c r="M21" s="12">
        <f>C51</f>
        <v>382787000</v>
      </c>
      <c r="N21" s="13">
        <f>C52</f>
        <v>370162000</v>
      </c>
      <c r="O21" s="8">
        <f>E51</f>
        <v>1.0341066884229067</v>
      </c>
    </row>
    <row r="22" spans="1:15" ht="16.5" customHeight="1" x14ac:dyDescent="0.3">
      <c r="A22" s="52"/>
      <c r="B22" s="31" t="s">
        <v>10</v>
      </c>
      <c r="C22" s="32">
        <v>357624000</v>
      </c>
      <c r="D22" s="32">
        <v>362862334</v>
      </c>
      <c r="E22" s="33"/>
      <c r="F22" s="33"/>
      <c r="I22" s="7" t="str">
        <f t="shared" si="0"/>
        <v>924</v>
      </c>
      <c r="J22" s="7" t="str">
        <f>D4</f>
        <v>Valore netto al 31/12/2019</v>
      </c>
      <c r="K22" s="7" t="str">
        <f t="shared" ref="K22:L37" si="1">K6</f>
        <v>Indicatore 1</v>
      </c>
      <c r="L22" s="7" t="str">
        <f t="shared" si="1"/>
        <v>Costi del personale / Ricavi della gestione caratteristica</v>
      </c>
      <c r="M22" s="12">
        <f>D6</f>
        <v>156813024</v>
      </c>
      <c r="N22" s="13">
        <f>D7</f>
        <v>362862334</v>
      </c>
      <c r="O22" s="8">
        <f>F6</f>
        <v>0.43215569461668074</v>
      </c>
    </row>
    <row r="23" spans="1:15" ht="16.5" customHeight="1" x14ac:dyDescent="0.3">
      <c r="A23" s="39"/>
      <c r="B23" s="34"/>
      <c r="C23" s="35"/>
      <c r="D23" s="35"/>
      <c r="E23" s="34"/>
      <c r="F23" s="34"/>
      <c r="I23" s="7" t="str">
        <f t="shared" ref="I23:J37" si="2">I22</f>
        <v>924</v>
      </c>
      <c r="J23" s="7" t="str">
        <f t="shared" si="2"/>
        <v>Valore netto al 31/12/2019</v>
      </c>
      <c r="K23" s="7" t="str">
        <f t="shared" si="1"/>
        <v>Indicatore 2</v>
      </c>
      <c r="L23" s="7" t="str">
        <f t="shared" si="1"/>
        <v>Costi per beni e servizi / Ricavi della gestione caratteristica</v>
      </c>
      <c r="M23" s="12">
        <f>D9</f>
        <v>198771591</v>
      </c>
      <c r="N23" s="13">
        <f>D10</f>
        <v>362862334</v>
      </c>
      <c r="O23" s="8">
        <f>F9</f>
        <v>0.54778788641093845</v>
      </c>
    </row>
    <row r="24" spans="1:15" ht="16.5" customHeight="1" x14ac:dyDescent="0.3">
      <c r="A24" s="51" t="s">
        <v>21</v>
      </c>
      <c r="B24" s="28" t="s">
        <v>22</v>
      </c>
      <c r="C24" s="29">
        <v>10694000</v>
      </c>
      <c r="D24" s="29">
        <v>11085107</v>
      </c>
      <c r="E24" s="30">
        <f>+C24/C25</f>
        <v>2.9902914793190613E-2</v>
      </c>
      <c r="F24" s="30">
        <f>+D24/D25</f>
        <v>3.0549070436172634E-2</v>
      </c>
      <c r="I24" s="7" t="str">
        <f t="shared" si="2"/>
        <v>924</v>
      </c>
      <c r="J24" s="7" t="str">
        <f t="shared" si="2"/>
        <v>Valore netto al 31/12/2019</v>
      </c>
      <c r="K24" s="7" t="str">
        <f t="shared" si="1"/>
        <v>Sottoindicatore 2.1</v>
      </c>
      <c r="L24" s="7" t="str">
        <f t="shared" si="1"/>
        <v>Acquisti di beni sanitari / Ricavi della gestione caratteristica</v>
      </c>
      <c r="M24" s="12">
        <f>D12</f>
        <v>132611059</v>
      </c>
      <c r="N24" s="13">
        <f>D13</f>
        <v>362862334</v>
      </c>
      <c r="O24" s="8">
        <f>F12</f>
        <v>0.36545832006912021</v>
      </c>
    </row>
    <row r="25" spans="1:15" ht="16.5" customHeight="1" x14ac:dyDescent="0.3">
      <c r="A25" s="52"/>
      <c r="B25" s="31" t="s">
        <v>10</v>
      </c>
      <c r="C25" s="32">
        <v>357624000</v>
      </c>
      <c r="D25" s="32">
        <v>362862334</v>
      </c>
      <c r="E25" s="33"/>
      <c r="F25" s="33"/>
      <c r="I25" s="7" t="str">
        <f t="shared" si="2"/>
        <v>924</v>
      </c>
      <c r="J25" s="7" t="str">
        <f t="shared" si="2"/>
        <v>Valore netto al 31/12/2019</v>
      </c>
      <c r="K25" s="7" t="str">
        <f t="shared" si="1"/>
        <v>Sottoindicatore 2.1.1</v>
      </c>
      <c r="L25" s="7" t="str">
        <f t="shared" si="1"/>
        <v>Farmaci ed emoderivati / Ricavi della gestione caratteristica</v>
      </c>
      <c r="M25" s="12">
        <f>D15</f>
        <v>79811562</v>
      </c>
      <c r="N25" s="13">
        <f>D16</f>
        <v>362862334</v>
      </c>
      <c r="O25" s="8">
        <f>F15</f>
        <v>0.21994997695186516</v>
      </c>
    </row>
    <row r="26" spans="1:15" ht="16.5" customHeight="1" x14ac:dyDescent="0.3">
      <c r="A26" s="40"/>
      <c r="C26" s="18"/>
      <c r="D26" s="18"/>
      <c r="I26" s="7" t="str">
        <f t="shared" si="2"/>
        <v>924</v>
      </c>
      <c r="J26" s="7" t="str">
        <f t="shared" si="2"/>
        <v>Valore netto al 31/12/2019</v>
      </c>
      <c r="K26" s="7" t="str">
        <f t="shared" si="1"/>
        <v>Sottoindicatore 2.1.2</v>
      </c>
      <c r="L26" s="7" t="str">
        <f t="shared" si="1"/>
        <v>Materiali diagnostici / Ricavi della gestione caratteristica</v>
      </c>
      <c r="M26" s="12">
        <f>D18</f>
        <v>11617382</v>
      </c>
      <c r="N26" s="13">
        <f>D19</f>
        <v>362862334</v>
      </c>
      <c r="O26" s="8">
        <f>F18</f>
        <v>3.2015949056867388E-2</v>
      </c>
    </row>
    <row r="27" spans="1:15" ht="16.5" customHeight="1" x14ac:dyDescent="0.3">
      <c r="A27" s="45" t="s">
        <v>23</v>
      </c>
      <c r="B27" s="22" t="s">
        <v>24</v>
      </c>
      <c r="C27" s="23">
        <v>3354000</v>
      </c>
      <c r="D27" s="23">
        <v>2372497</v>
      </c>
      <c r="E27" s="24">
        <f>+C27/C28</f>
        <v>9.3785651969666463E-3</v>
      </c>
      <c r="F27" s="24">
        <f>+D27/D28</f>
        <v>6.5382840204075855E-3</v>
      </c>
      <c r="I27" s="7" t="str">
        <f t="shared" si="2"/>
        <v>924</v>
      </c>
      <c r="J27" s="7" t="str">
        <f t="shared" si="2"/>
        <v>Valore netto al 31/12/2019</v>
      </c>
      <c r="K27" s="7" t="str">
        <f t="shared" si="1"/>
        <v>Sottoindicatore 2.1.3</v>
      </c>
      <c r="L27" s="7" t="str">
        <f t="shared" si="1"/>
        <v>Presidi chirurgici e materiali sanitari / Ricavi della gestione caratteristica</v>
      </c>
      <c r="M27" s="12">
        <f>D21</f>
        <v>6264775</v>
      </c>
      <c r="N27" s="13">
        <f>D22</f>
        <v>362862334</v>
      </c>
      <c r="O27" s="8">
        <f>F21</f>
        <v>1.7264880956203075E-2</v>
      </c>
    </row>
    <row r="28" spans="1:15" ht="16.5" customHeight="1" x14ac:dyDescent="0.3">
      <c r="A28" s="46"/>
      <c r="B28" s="25" t="s">
        <v>10</v>
      </c>
      <c r="C28" s="26">
        <v>357624000</v>
      </c>
      <c r="D28" s="26">
        <v>362862334</v>
      </c>
      <c r="E28" s="27"/>
      <c r="F28" s="27"/>
      <c r="I28" s="7" t="str">
        <f t="shared" si="2"/>
        <v>924</v>
      </c>
      <c r="J28" s="7" t="str">
        <f t="shared" si="2"/>
        <v>Valore netto al 31/12/2019</v>
      </c>
      <c r="K28" s="7" t="str">
        <f t="shared" si="1"/>
        <v>Sottoindicatore 2.1.4</v>
      </c>
      <c r="L28" s="7" t="str">
        <f t="shared" si="1"/>
        <v>Materiali protesici / Ricavi della gestione caratteristica</v>
      </c>
      <c r="M28" s="12">
        <f>D24</f>
        <v>11085107</v>
      </c>
      <c r="N28" s="13">
        <f>D25</f>
        <v>362862334</v>
      </c>
      <c r="O28" s="8">
        <f>F24</f>
        <v>3.0549070436172634E-2</v>
      </c>
    </row>
    <row r="29" spans="1:15" ht="16.5" customHeight="1" x14ac:dyDescent="0.3">
      <c r="A29" s="38"/>
      <c r="B29" s="17"/>
      <c r="C29" s="18"/>
      <c r="D29" s="18"/>
      <c r="E29" s="21"/>
      <c r="F29" s="21"/>
      <c r="I29" s="7" t="str">
        <f t="shared" si="2"/>
        <v>924</v>
      </c>
      <c r="J29" s="7" t="str">
        <f t="shared" si="2"/>
        <v>Valore netto al 31/12/2019</v>
      </c>
      <c r="K29" s="7" t="str">
        <f t="shared" si="1"/>
        <v>Sottoindicatore 2.2:</v>
      </c>
      <c r="L29" s="7" t="str">
        <f t="shared" si="1"/>
        <v>Acquisti di beni non sanitari / Ricavi della gestione caratteristica</v>
      </c>
      <c r="M29" s="12">
        <f>D27</f>
        <v>2372497</v>
      </c>
      <c r="N29" s="13">
        <f>D28</f>
        <v>362862334</v>
      </c>
      <c r="O29" s="8">
        <f>F27</f>
        <v>6.5382840204075855E-3</v>
      </c>
    </row>
    <row r="30" spans="1:15" ht="16.5" customHeight="1" x14ac:dyDescent="0.3">
      <c r="A30" s="45" t="s">
        <v>25</v>
      </c>
      <c r="B30" s="22" t="s">
        <v>26</v>
      </c>
      <c r="C30" s="36">
        <v>7387000</v>
      </c>
      <c r="D30" s="36">
        <v>6676828</v>
      </c>
      <c r="E30" s="24">
        <f>+C30/C31</f>
        <v>2.0655772543229763E-2</v>
      </c>
      <c r="F30" s="24">
        <f>+D30/D31</f>
        <v>1.8400443844358891E-2</v>
      </c>
      <c r="I30" s="7" t="str">
        <f t="shared" si="2"/>
        <v>924</v>
      </c>
      <c r="J30" s="7" t="str">
        <f t="shared" si="2"/>
        <v>Valore netto al 31/12/2019</v>
      </c>
      <c r="K30" s="7" t="str">
        <f t="shared" si="1"/>
        <v>Sottoindicatore 2.3:</v>
      </c>
      <c r="L30" s="7" t="str">
        <f t="shared" si="1"/>
        <v>Consulenze, Collaborazioni,  Interinale e altre prestazioni di lavoro sanitarie e sociosanitarie / Ricavi della gestione caratteristica</v>
      </c>
      <c r="M30" s="12">
        <f>D30</f>
        <v>6676828</v>
      </c>
      <c r="N30" s="13">
        <f>D31</f>
        <v>362862334</v>
      </c>
      <c r="O30" s="8">
        <f>F30</f>
        <v>1.8400443844358891E-2</v>
      </c>
    </row>
    <row r="31" spans="1:15" ht="16.5" customHeight="1" x14ac:dyDescent="0.3">
      <c r="A31" s="46"/>
      <c r="B31" s="25" t="s">
        <v>10</v>
      </c>
      <c r="C31" s="26">
        <v>357624000</v>
      </c>
      <c r="D31" s="26">
        <v>362862334</v>
      </c>
      <c r="E31" s="27"/>
      <c r="F31" s="27"/>
      <c r="I31" s="7" t="str">
        <f t="shared" si="2"/>
        <v>924</v>
      </c>
      <c r="J31" s="7" t="str">
        <f t="shared" si="2"/>
        <v>Valore netto al 31/12/2019</v>
      </c>
      <c r="K31" s="7" t="str">
        <f t="shared" si="1"/>
        <v>Sottoindicatore 2.4:</v>
      </c>
      <c r="L31" s="7" t="str">
        <f t="shared" si="1"/>
        <v>Altri servizi sanitari e sociosanitari a rilevanza sanitaria / Ricavi della gestione caratteristica</v>
      </c>
      <c r="M31" s="12">
        <f>D33</f>
        <v>2149775</v>
      </c>
      <c r="N31" s="13">
        <f>D34</f>
        <v>362862334</v>
      </c>
      <c r="O31" s="8">
        <f>F33</f>
        <v>5.9244920140981072E-3</v>
      </c>
    </row>
    <row r="32" spans="1:15" ht="16.5" customHeight="1" x14ac:dyDescent="0.3">
      <c r="A32" s="41"/>
      <c r="B32" s="17"/>
      <c r="C32" s="18"/>
      <c r="D32" s="18"/>
      <c r="E32" s="21"/>
      <c r="F32" s="21"/>
      <c r="I32" s="7" t="str">
        <f t="shared" si="2"/>
        <v>924</v>
      </c>
      <c r="J32" s="7" t="str">
        <f t="shared" si="2"/>
        <v>Valore netto al 31/12/2019</v>
      </c>
      <c r="K32" s="7" t="str">
        <f t="shared" si="1"/>
        <v>Sottoindicatore 2.5:</v>
      </c>
      <c r="L32" s="7" t="str">
        <f t="shared" si="1"/>
        <v>Servizi non sanitari / Ricavi della gestione caratteristica</v>
      </c>
      <c r="M32" s="12">
        <f>D36</f>
        <v>27124398</v>
      </c>
      <c r="N32" s="13">
        <f>D37</f>
        <v>362862334</v>
      </c>
      <c r="O32" s="8">
        <f>F36</f>
        <v>7.4751208539600031E-2</v>
      </c>
    </row>
    <row r="33" spans="1:15" ht="16.5" customHeight="1" x14ac:dyDescent="0.3">
      <c r="A33" s="45" t="s">
        <v>27</v>
      </c>
      <c r="B33" s="22" t="s">
        <v>28</v>
      </c>
      <c r="C33" s="36">
        <v>2291000</v>
      </c>
      <c r="D33" s="36">
        <v>2149775</v>
      </c>
      <c r="E33" s="24">
        <f>+C33/C34</f>
        <v>6.4061696083036936E-3</v>
      </c>
      <c r="F33" s="24">
        <f>+D33/D34</f>
        <v>5.9244920140981072E-3</v>
      </c>
      <c r="I33" s="7" t="str">
        <f t="shared" si="2"/>
        <v>924</v>
      </c>
      <c r="J33" s="7" t="str">
        <f t="shared" si="2"/>
        <v>Valore netto al 31/12/2019</v>
      </c>
      <c r="K33" s="7" t="str">
        <f t="shared" si="1"/>
        <v>Sottoindicatore 2.6:</v>
      </c>
      <c r="L33" s="7" t="str">
        <f t="shared" si="1"/>
        <v>Consulenze, Collaborazioni,  Interinale e altre prestazioni di lavoro non sanitarie / Ricavi della gestione caratteristica</v>
      </c>
      <c r="M33" s="12">
        <f>D39</f>
        <v>1268070</v>
      </c>
      <c r="N33" s="13">
        <f>D40</f>
        <v>362862334</v>
      </c>
      <c r="O33" s="8">
        <f>F39</f>
        <v>3.4946311071239484E-3</v>
      </c>
    </row>
    <row r="34" spans="1:15" ht="16.5" customHeight="1" x14ac:dyDescent="0.3">
      <c r="A34" s="46"/>
      <c r="B34" s="25" t="s">
        <v>10</v>
      </c>
      <c r="C34" s="26">
        <v>357624000</v>
      </c>
      <c r="D34" s="26">
        <v>362862334</v>
      </c>
      <c r="E34" s="27"/>
      <c r="F34" s="27"/>
      <c r="I34" s="7" t="str">
        <f t="shared" si="2"/>
        <v>924</v>
      </c>
      <c r="J34" s="7" t="str">
        <f t="shared" si="2"/>
        <v>Valore netto al 31/12/2019</v>
      </c>
      <c r="K34" s="7" t="str">
        <f t="shared" si="1"/>
        <v>Sottoindicatore 2.7:</v>
      </c>
      <c r="L34" s="7" t="str">
        <f t="shared" si="1"/>
        <v>Manutenzione e riparazione (ordinaria esternalizzata) / Ricavi della gestione caratteristica</v>
      </c>
      <c r="M34" s="12">
        <f>D42</f>
        <v>13304131</v>
      </c>
      <c r="N34" s="13">
        <f>D43</f>
        <v>362862334</v>
      </c>
      <c r="O34" s="8">
        <f>F42</f>
        <v>3.6664403420830119E-2</v>
      </c>
    </row>
    <row r="35" spans="1:15" ht="16.5" customHeight="1" x14ac:dyDescent="0.3">
      <c r="A35" s="41"/>
      <c r="B35" s="17"/>
      <c r="C35" s="18"/>
      <c r="D35" s="18"/>
      <c r="E35" s="21"/>
      <c r="F35" s="21"/>
      <c r="I35" s="7" t="str">
        <f t="shared" si="2"/>
        <v>924</v>
      </c>
      <c r="J35" s="7" t="str">
        <f t="shared" si="2"/>
        <v>Valore netto al 31/12/2019</v>
      </c>
      <c r="K35" s="7" t="str">
        <f t="shared" si="1"/>
        <v>Sottoindicatore 2.8:</v>
      </c>
      <c r="L35" s="7" t="str">
        <f t="shared" si="1"/>
        <v>Godimento di beni di terzi / Ricavi della gestione caratteristica</v>
      </c>
      <c r="M35" s="12">
        <f>D45</f>
        <v>2946942</v>
      </c>
      <c r="N35" s="13">
        <f>D46</f>
        <v>362862334</v>
      </c>
      <c r="O35" s="8">
        <f>F45</f>
        <v>8.1213775139306697E-3</v>
      </c>
    </row>
    <row r="36" spans="1:15" ht="16.5" customHeight="1" x14ac:dyDescent="0.3">
      <c r="A36" s="45" t="s">
        <v>29</v>
      </c>
      <c r="B36" s="22" t="s">
        <v>30</v>
      </c>
      <c r="C36" s="23">
        <v>23386000</v>
      </c>
      <c r="D36" s="23">
        <v>27124398</v>
      </c>
      <c r="E36" s="24">
        <f>+C36/C37</f>
        <v>6.5392702950584969E-2</v>
      </c>
      <c r="F36" s="24">
        <f>+D36/D37</f>
        <v>7.4751208539600031E-2</v>
      </c>
      <c r="I36" s="7" t="str">
        <f t="shared" si="2"/>
        <v>924</v>
      </c>
      <c r="J36" s="7" t="str">
        <f>J35</f>
        <v>Valore netto al 31/12/2019</v>
      </c>
      <c r="K36" s="7" t="str">
        <f t="shared" si="1"/>
        <v>Indicatore 3</v>
      </c>
      <c r="L36" s="7" t="str">
        <f t="shared" si="1"/>
        <v>Costi caratteristici / Ricavi della gestione caratteristica</v>
      </c>
      <c r="M36" s="12">
        <f>D48</f>
        <v>393212069</v>
      </c>
      <c r="N36" s="13">
        <f>D49</f>
        <v>362862334</v>
      </c>
      <c r="O36" s="8">
        <f>F48</f>
        <v>1.0836398053924219</v>
      </c>
    </row>
    <row r="37" spans="1:15" ht="16.5" customHeight="1" x14ac:dyDescent="0.3">
      <c r="A37" s="46"/>
      <c r="B37" s="25" t="s">
        <v>10</v>
      </c>
      <c r="C37" s="26">
        <v>357624000</v>
      </c>
      <c r="D37" s="26">
        <v>362862334</v>
      </c>
      <c r="E37" s="27"/>
      <c r="F37" s="27"/>
      <c r="I37" s="7" t="str">
        <f t="shared" si="2"/>
        <v>924</v>
      </c>
      <c r="J37" s="7" t="str">
        <f>J36</f>
        <v>Valore netto al 31/12/2019</v>
      </c>
      <c r="K37" s="7" t="str">
        <f t="shared" si="1"/>
        <v>Indicatore 4</v>
      </c>
      <c r="L37" s="7" t="str">
        <f t="shared" si="1"/>
        <v>Costi caratteristici / Totale costi al netto amm.ti sterilizzati</v>
      </c>
      <c r="M37" s="12">
        <f>D51</f>
        <v>393212069</v>
      </c>
      <c r="N37" s="13">
        <f>D52</f>
        <v>382249742</v>
      </c>
      <c r="O37" s="8">
        <f>F51</f>
        <v>1.0286784418549064</v>
      </c>
    </row>
    <row r="38" spans="1:15" ht="16.5" customHeight="1" x14ac:dyDescent="0.3">
      <c r="A38" s="42"/>
      <c r="B38" s="17"/>
      <c r="C38" s="18"/>
      <c r="D38" s="18"/>
      <c r="E38" s="21"/>
      <c r="F38" s="21"/>
      <c r="I38" s="7"/>
      <c r="J38" s="7"/>
      <c r="K38" s="7"/>
      <c r="L38" s="7"/>
      <c r="M38" s="12"/>
      <c r="N38" s="13"/>
      <c r="O38" s="8"/>
    </row>
    <row r="39" spans="1:15" ht="16.5" customHeight="1" x14ac:dyDescent="0.3">
      <c r="A39" s="45" t="s">
        <v>31</v>
      </c>
      <c r="B39" s="22" t="s">
        <v>32</v>
      </c>
      <c r="C39" s="36">
        <v>1384000</v>
      </c>
      <c r="D39" s="36">
        <v>1268070</v>
      </c>
      <c r="E39" s="24">
        <f>+C39/C40</f>
        <v>3.8699863543833748E-3</v>
      </c>
      <c r="F39" s="24">
        <f>+D39/D40</f>
        <v>3.4946311071239484E-3</v>
      </c>
      <c r="I39" s="7"/>
      <c r="J39" s="7"/>
      <c r="K39" s="7"/>
      <c r="L39" s="7"/>
      <c r="M39" s="12"/>
      <c r="N39" s="13"/>
      <c r="O39" s="8"/>
    </row>
    <row r="40" spans="1:15" ht="16.5" customHeight="1" x14ac:dyDescent="0.3">
      <c r="A40" s="46"/>
      <c r="B40" s="25" t="s">
        <v>10</v>
      </c>
      <c r="C40" s="26">
        <v>357624000</v>
      </c>
      <c r="D40" s="26">
        <v>362862334</v>
      </c>
      <c r="E40" s="27"/>
      <c r="F40" s="27"/>
      <c r="I40" s="7"/>
      <c r="J40" s="7"/>
      <c r="K40" s="7"/>
      <c r="L40" s="7"/>
      <c r="M40" s="12"/>
      <c r="N40" s="13"/>
      <c r="O40" s="8"/>
    </row>
    <row r="41" spans="1:15" ht="16.5" customHeight="1" x14ac:dyDescent="0.3">
      <c r="A41" s="42"/>
      <c r="B41" s="17"/>
      <c r="C41" s="18"/>
      <c r="D41" s="18"/>
      <c r="E41" s="21"/>
      <c r="F41" s="21"/>
    </row>
    <row r="42" spans="1:15" ht="16.5" customHeight="1" x14ac:dyDescent="0.3">
      <c r="A42" s="45" t="s">
        <v>33</v>
      </c>
      <c r="B42" s="22" t="s">
        <v>34</v>
      </c>
      <c r="C42" s="36">
        <v>12687000</v>
      </c>
      <c r="D42" s="36">
        <v>13304131</v>
      </c>
      <c r="E42" s="24">
        <f>+C42/C43</f>
        <v>3.5475806992819277E-2</v>
      </c>
      <c r="F42" s="24">
        <f>+D42/D43</f>
        <v>3.6664403420830119E-2</v>
      </c>
    </row>
    <row r="43" spans="1:15" ht="16.5" customHeight="1" x14ac:dyDescent="0.3">
      <c r="A43" s="46"/>
      <c r="B43" s="25" t="s">
        <v>10</v>
      </c>
      <c r="C43" s="26">
        <v>357624000</v>
      </c>
      <c r="D43" s="26">
        <v>362862334</v>
      </c>
      <c r="E43" s="27"/>
      <c r="F43" s="27"/>
    </row>
    <row r="44" spans="1:15" ht="16.5" customHeight="1" x14ac:dyDescent="0.3">
      <c r="A44" s="42"/>
      <c r="B44" s="17"/>
      <c r="C44" s="18"/>
      <c r="D44" s="18"/>
      <c r="E44" s="21"/>
      <c r="F44" s="21"/>
    </row>
    <row r="45" spans="1:15" ht="16.5" customHeight="1" x14ac:dyDescent="0.3">
      <c r="A45" s="45" t="s">
        <v>35</v>
      </c>
      <c r="B45" s="22" t="s">
        <v>36</v>
      </c>
      <c r="C45" s="23">
        <v>2882000</v>
      </c>
      <c r="D45" s="23">
        <v>2946942</v>
      </c>
      <c r="E45" s="24">
        <f>+C45/C46</f>
        <v>8.0587432610786745E-3</v>
      </c>
      <c r="F45" s="24">
        <f>+D45/D46</f>
        <v>8.1213775139306697E-3</v>
      </c>
    </row>
    <row r="46" spans="1:15" ht="16.5" customHeight="1" x14ac:dyDescent="0.3">
      <c r="A46" s="46"/>
      <c r="B46" s="25" t="s">
        <v>10</v>
      </c>
      <c r="C46" s="26">
        <v>357624000</v>
      </c>
      <c r="D46" s="26">
        <v>362862334</v>
      </c>
      <c r="E46" s="27"/>
      <c r="F46" s="27"/>
    </row>
    <row r="47" spans="1:15" ht="16.5" customHeight="1" x14ac:dyDescent="0.3">
      <c r="A47" s="5"/>
      <c r="B47" s="17"/>
      <c r="C47" s="18"/>
      <c r="D47" s="18"/>
      <c r="E47" s="21"/>
      <c r="F47" s="21"/>
    </row>
    <row r="48" spans="1:15" ht="16.5" customHeight="1" x14ac:dyDescent="0.3">
      <c r="A48" s="47" t="s">
        <v>37</v>
      </c>
      <c r="B48" s="9" t="s">
        <v>38</v>
      </c>
      <c r="C48" s="10">
        <v>382787000</v>
      </c>
      <c r="D48" s="10">
        <v>393212069</v>
      </c>
      <c r="E48" s="11">
        <f>+C48/C49</f>
        <v>1.0703616088405701</v>
      </c>
      <c r="F48" s="11">
        <f>+D48/D49</f>
        <v>1.0836398053924219</v>
      </c>
    </row>
    <row r="49" spans="1:6" ht="16.5" customHeight="1" x14ac:dyDescent="0.3">
      <c r="A49" s="48"/>
      <c r="B49" s="14" t="s">
        <v>10</v>
      </c>
      <c r="C49" s="15">
        <v>357624000</v>
      </c>
      <c r="D49" s="15">
        <v>362862334</v>
      </c>
      <c r="E49" s="16"/>
      <c r="F49" s="16"/>
    </row>
    <row r="50" spans="1:6" ht="16.5" customHeight="1" x14ac:dyDescent="0.3">
      <c r="A50" s="5"/>
      <c r="B50" s="17"/>
      <c r="C50" s="18"/>
      <c r="D50" s="18"/>
      <c r="E50" s="21"/>
      <c r="F50" s="21"/>
    </row>
    <row r="51" spans="1:6" ht="16.5" customHeight="1" x14ac:dyDescent="0.3">
      <c r="A51" s="47" t="s">
        <v>39</v>
      </c>
      <c r="B51" s="9" t="s">
        <v>38</v>
      </c>
      <c r="C51" s="10">
        <v>382787000</v>
      </c>
      <c r="D51" s="10">
        <v>393212069</v>
      </c>
      <c r="E51" s="11">
        <f>+C51/C52</f>
        <v>1.0341066884229067</v>
      </c>
      <c r="F51" s="11">
        <f>+D51/D52</f>
        <v>1.0286784418549064</v>
      </c>
    </row>
    <row r="52" spans="1:6" ht="16.5" customHeight="1" x14ac:dyDescent="0.3">
      <c r="A52" s="48"/>
      <c r="B52" s="14" t="s">
        <v>40</v>
      </c>
      <c r="C52" s="15">
        <v>370162000</v>
      </c>
      <c r="D52" s="15">
        <v>382249742</v>
      </c>
      <c r="E52" s="16"/>
      <c r="F52" s="16"/>
    </row>
    <row r="53" spans="1:6" x14ac:dyDescent="0.3">
      <c r="E53" s="21"/>
      <c r="F53" s="21"/>
    </row>
    <row r="56" spans="1:6" x14ac:dyDescent="0.3">
      <c r="A56" s="1" t="s">
        <v>41</v>
      </c>
    </row>
    <row r="57" spans="1:6" ht="14.25" customHeight="1" x14ac:dyDescent="0.3">
      <c r="A57" s="50" t="s">
        <v>42</v>
      </c>
      <c r="B57" s="50"/>
      <c r="C57" s="50"/>
      <c r="D57" s="50"/>
      <c r="E57" s="50"/>
      <c r="F57" s="50"/>
    </row>
    <row r="58" spans="1:6" ht="16.5" customHeight="1" x14ac:dyDescent="0.3">
      <c r="A58" s="44" t="s">
        <v>43</v>
      </c>
      <c r="B58" s="44"/>
      <c r="C58" s="44"/>
      <c r="D58" s="44"/>
      <c r="E58" s="44"/>
      <c r="F58" s="44"/>
    </row>
    <row r="59" spans="1:6" ht="15.75" customHeight="1" x14ac:dyDescent="0.3">
      <c r="A59" s="50" t="s">
        <v>44</v>
      </c>
      <c r="B59" s="50"/>
      <c r="C59" s="50"/>
      <c r="D59" s="50"/>
      <c r="E59" s="50"/>
      <c r="F59" s="50"/>
    </row>
    <row r="60" spans="1:6" ht="16.5" customHeight="1" x14ac:dyDescent="0.3">
      <c r="A60" s="44" t="s">
        <v>45</v>
      </c>
      <c r="B60" s="44"/>
      <c r="C60" s="44"/>
      <c r="D60" s="44"/>
      <c r="E60" s="44"/>
      <c r="F60" s="44"/>
    </row>
    <row r="61" spans="1:6" ht="16.5" customHeight="1" x14ac:dyDescent="0.3">
      <c r="A61" s="44" t="s">
        <v>46</v>
      </c>
      <c r="B61" s="44"/>
      <c r="C61" s="44"/>
      <c r="D61" s="44"/>
      <c r="E61" s="44"/>
      <c r="F61" s="44"/>
    </row>
  </sheetData>
  <mergeCells count="24">
    <mergeCell ref="A30:A31"/>
    <mergeCell ref="A33:A34"/>
    <mergeCell ref="A36:A37"/>
    <mergeCell ref="A6:A7"/>
    <mergeCell ref="A9:A10"/>
    <mergeCell ref="A12:A13"/>
    <mergeCell ref="A15:A16"/>
    <mergeCell ref="A18:A19"/>
    <mergeCell ref="A4:B4"/>
    <mergeCell ref="E1:F1"/>
    <mergeCell ref="A61:F61"/>
    <mergeCell ref="A39:A40"/>
    <mergeCell ref="A42:A43"/>
    <mergeCell ref="A45:A46"/>
    <mergeCell ref="A48:A49"/>
    <mergeCell ref="A51:A52"/>
    <mergeCell ref="A1:D1"/>
    <mergeCell ref="A57:F57"/>
    <mergeCell ref="A58:F58"/>
    <mergeCell ref="A59:F59"/>
    <mergeCell ref="A60:F60"/>
    <mergeCell ref="A21:A22"/>
    <mergeCell ref="A24:A25"/>
    <mergeCell ref="A27:A2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indicatori BES 2019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Villani Renata</dc:creator>
  <cp:lastModifiedBy>Calogero Giuseppe</cp:lastModifiedBy>
  <dcterms:created xsi:type="dcterms:W3CDTF">2020-07-07T10:30:04Z</dcterms:created>
  <dcterms:modified xsi:type="dcterms:W3CDTF">2020-07-29T16:31:02Z</dcterms:modified>
</cp:coreProperties>
</file>