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useppe.calogero\Desktop\"/>
    </mc:Choice>
  </mc:AlternateContent>
  <bookViews>
    <workbookView xWindow="0" yWindow="0" windowWidth="23040" windowHeight="9096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C52" i="1"/>
  <c r="G51" i="1"/>
  <c r="F51" i="1"/>
  <c r="D51" i="1"/>
  <c r="C51" i="1"/>
  <c r="D48" i="1"/>
  <c r="C48" i="1"/>
  <c r="D45" i="1"/>
  <c r="C45" i="1"/>
  <c r="D42" i="1"/>
  <c r="C42" i="1"/>
  <c r="D39" i="1"/>
  <c r="C39" i="1"/>
  <c r="D36" i="1"/>
  <c r="C36" i="1"/>
  <c r="D33" i="1"/>
  <c r="C33" i="1"/>
  <c r="D30" i="1"/>
  <c r="C30" i="1"/>
  <c r="D27" i="1"/>
  <c r="C27" i="1"/>
  <c r="C25" i="1"/>
  <c r="C28" i="1" s="1"/>
  <c r="D24" i="1"/>
  <c r="C24" i="1"/>
  <c r="C22" i="1"/>
  <c r="F21" i="1"/>
  <c r="D21" i="1"/>
  <c r="C21" i="1"/>
  <c r="C19" i="1"/>
  <c r="F18" i="1"/>
  <c r="D18" i="1"/>
  <c r="C18" i="1"/>
  <c r="D16" i="1"/>
  <c r="D19" i="1" s="1"/>
  <c r="C16" i="1"/>
  <c r="G15" i="1"/>
  <c r="F15" i="1"/>
  <c r="D15" i="1"/>
  <c r="C15" i="1"/>
  <c r="D13" i="1"/>
  <c r="C13" i="1"/>
  <c r="G12" i="1"/>
  <c r="F12" i="1"/>
  <c r="D12" i="1"/>
  <c r="C12" i="1"/>
  <c r="D10" i="1"/>
  <c r="C10" i="1"/>
  <c r="G9" i="1"/>
  <c r="F9" i="1"/>
  <c r="D9" i="1"/>
  <c r="C9" i="1"/>
  <c r="D7" i="1"/>
  <c r="C7" i="1"/>
  <c r="G6" i="1"/>
  <c r="F6" i="1"/>
  <c r="D6" i="1"/>
  <c r="C6" i="1"/>
  <c r="G4" i="1"/>
  <c r="F4" i="1"/>
  <c r="D4" i="1"/>
  <c r="C4" i="1"/>
  <c r="B2" i="1"/>
  <c r="A2" i="1"/>
  <c r="A1" i="1"/>
  <c r="C31" i="1" l="1"/>
  <c r="F27" i="1"/>
  <c r="D22" i="1"/>
  <c r="G18" i="1"/>
  <c r="F24" i="1"/>
  <c r="C34" i="1" l="1"/>
  <c r="F30" i="1"/>
  <c r="D25" i="1"/>
  <c r="G21" i="1"/>
  <c r="C37" i="1" l="1"/>
  <c r="F33" i="1"/>
  <c r="D28" i="1"/>
  <c r="G24" i="1"/>
  <c r="D31" i="1" l="1"/>
  <c r="G27" i="1"/>
  <c r="C40" i="1"/>
  <c r="F36" i="1"/>
  <c r="C43" i="1" l="1"/>
  <c r="F39" i="1"/>
  <c r="D34" i="1"/>
  <c r="G30" i="1"/>
  <c r="D37" i="1" l="1"/>
  <c r="G33" i="1"/>
  <c r="C46" i="1"/>
  <c r="F42" i="1"/>
  <c r="C49" i="1" l="1"/>
  <c r="F48" i="1" s="1"/>
  <c r="F45" i="1"/>
  <c r="D40" i="1"/>
  <c r="G36" i="1"/>
  <c r="D43" i="1" l="1"/>
  <c r="G39" i="1"/>
  <c r="D46" i="1" l="1"/>
  <c r="G42" i="1"/>
  <c r="D49" i="1" l="1"/>
  <c r="G48" i="1" s="1"/>
  <c r="G45" i="1"/>
</calcChain>
</file>

<file path=xl/sharedStrings.xml><?xml version="1.0" encoding="utf-8"?>
<sst xmlns="http://schemas.openxmlformats.org/spreadsheetml/2006/main" count="55" uniqueCount="40">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</sst>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1" xfId="2" applyFont="1" applyBorder="1" applyAlignment="1" applyProtection="1">
      <alignment horizontal="center"/>
    </xf>
    <xf numFmtId="0" fontId="4" fillId="0" borderId="0" xfId="2" applyFont="1" applyProtection="1"/>
    <xf numFmtId="0" fontId="5" fillId="0" borderId="0" xfId="2" applyFont="1" applyProtection="1"/>
    <xf numFmtId="0" fontId="6" fillId="0" borderId="0" xfId="2" applyFont="1" applyProtection="1"/>
    <xf numFmtId="0" fontId="5" fillId="0" borderId="0" xfId="2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 wrapText="1"/>
    </xf>
    <xf numFmtId="0" fontId="0" fillId="0" borderId="0" xfId="0"/>
    <xf numFmtId="0" fontId="5" fillId="0" borderId="2" xfId="2" applyFont="1" applyBorder="1" applyAlignment="1" applyProtection="1">
      <alignment wrapText="1"/>
    </xf>
    <xf numFmtId="165" fontId="5" fillId="0" borderId="2" xfId="3" applyNumberFormat="1" applyFont="1" applyFill="1" applyBorder="1" applyProtection="1"/>
    <xf numFmtId="0" fontId="5" fillId="0" borderId="2" xfId="2" applyFont="1" applyBorder="1" applyProtection="1"/>
    <xf numFmtId="10" fontId="7" fillId="0" borderId="2" xfId="4" applyNumberFormat="1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wrapText="1"/>
    </xf>
    <xf numFmtId="166" fontId="5" fillId="0" borderId="3" xfId="5" applyNumberFormat="1" applyFont="1" applyFill="1" applyBorder="1" applyProtection="1"/>
    <xf numFmtId="0" fontId="5" fillId="0" borderId="3" xfId="2" applyFont="1" applyBorder="1" applyProtection="1"/>
    <xf numFmtId="10" fontId="7" fillId="0" borderId="3" xfId="4" applyNumberFormat="1" applyFont="1" applyBorder="1" applyAlignment="1" applyProtection="1">
      <alignment horizontal="center" vertical="center"/>
    </xf>
    <xf numFmtId="0" fontId="5" fillId="0" borderId="0" xfId="2" applyFont="1" applyAlignment="1" applyProtection="1">
      <alignment wrapText="1"/>
    </xf>
    <xf numFmtId="0" fontId="5" fillId="0" borderId="0" xfId="5" applyFont="1" applyFill="1" applyProtection="1"/>
    <xf numFmtId="10" fontId="8" fillId="0" borderId="0" xfId="2" applyNumberFormat="1" applyFont="1" applyProtection="1"/>
    <xf numFmtId="166" fontId="5" fillId="0" borderId="2" xfId="5" applyNumberFormat="1" applyFont="1" applyFill="1" applyBorder="1" applyProtection="1"/>
    <xf numFmtId="10" fontId="7" fillId="0" borderId="0" xfId="2" applyNumberFormat="1" applyFont="1" applyProtection="1"/>
    <xf numFmtId="0" fontId="5" fillId="0" borderId="4" xfId="2" applyFont="1" applyBorder="1" applyAlignment="1" applyProtection="1">
      <alignment wrapText="1"/>
    </xf>
    <xf numFmtId="166" fontId="5" fillId="0" borderId="4" xfId="5" applyNumberFormat="1" applyFont="1" applyFill="1" applyBorder="1" applyProtection="1"/>
    <xf numFmtId="0" fontId="5" fillId="0" borderId="4" xfId="2" applyFont="1" applyBorder="1" applyProtection="1"/>
    <xf numFmtId="10" fontId="7" fillId="0" borderId="4" xfId="4" applyNumberFormat="1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wrapText="1"/>
    </xf>
    <xf numFmtId="166" fontId="5" fillId="0" borderId="5" xfId="5" applyNumberFormat="1" applyFont="1" applyFill="1" applyBorder="1" applyProtection="1"/>
    <xf numFmtId="0" fontId="5" fillId="0" borderId="5" xfId="2" applyFont="1" applyBorder="1" applyProtection="1"/>
    <xf numFmtId="10" fontId="7" fillId="0" borderId="5" xfId="4" applyNumberFormat="1" applyFont="1" applyBorder="1" applyAlignment="1" applyProtection="1">
      <alignment horizontal="center" vertical="center"/>
    </xf>
    <xf numFmtId="0" fontId="9" fillId="0" borderId="4" xfId="2" applyFont="1" applyBorder="1" applyAlignment="1" applyProtection="1">
      <alignment wrapText="1"/>
    </xf>
    <xf numFmtId="166" fontId="9" fillId="0" borderId="4" xfId="5" applyNumberFormat="1" applyFont="1" applyFill="1" applyBorder="1" applyProtection="1"/>
    <xf numFmtId="0" fontId="9" fillId="0" borderId="4" xfId="2" applyFont="1" applyBorder="1" applyProtection="1"/>
    <xf numFmtId="10" fontId="10" fillId="0" borderId="4" xfId="4" applyNumberFormat="1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wrapText="1"/>
    </xf>
    <xf numFmtId="166" fontId="9" fillId="0" borderId="5" xfId="5" applyNumberFormat="1" applyFont="1" applyFill="1" applyBorder="1" applyProtection="1"/>
    <xf numFmtId="0" fontId="9" fillId="0" borderId="5" xfId="2" applyFont="1" applyBorder="1" applyProtection="1"/>
    <xf numFmtId="10" fontId="10" fillId="0" borderId="5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5" applyFont="1" applyFill="1" applyProtection="1"/>
    <xf numFmtId="166" fontId="5" fillId="0" borderId="4" xfId="5" applyNumberFormat="1" applyFont="1" applyFill="1" applyBorder="1" applyAlignment="1" applyProtection="1">
      <alignment vertical="center"/>
    </xf>
    <xf numFmtId="0" fontId="6" fillId="0" borderId="6" xfId="2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horizontal="center" vertical="center"/>
    </xf>
    <xf numFmtId="0" fontId="4" fillId="0" borderId="9" xfId="2" applyFont="1" applyBorder="1" applyAlignment="1" applyProtection="1">
      <alignment horizontal="center" vertical="center"/>
    </xf>
  </cellXfs>
  <cellStyles count="6">
    <cellStyle name="Migliaia 2" xfId="3"/>
    <cellStyle name="Normale" xfId="0" builtinId="0"/>
    <cellStyle name="Normale 2 2" xfId="1"/>
    <cellStyle name="Normale 2_conto_economico_trimestrale_TRIM_1" xfId="5"/>
    <cellStyle name="Normale 2_conto_economico_trimestrale_TRIM_3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useppe.calogero/Documents/%5eBILANCI/BILANCI%20ESERCIZIO/BILANCIO%202020/SPEDIRE%20CONSUNTIVO%202020/bilancio_di_esercizio_20210712_110831_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Ric"/>
      <sheetName val="Dettaglio_CE_LP_Ri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924</v>
          </cell>
          <cell r="C2" t="str">
            <v>FONDAZIONE POLICLINICO S. MATTEO - PV</v>
          </cell>
        </row>
        <row r="3">
          <cell r="B3" t="str">
            <v>2020</v>
          </cell>
        </row>
        <row r="5">
          <cell r="B5" t="str">
            <v>Consuntivo</v>
          </cell>
        </row>
      </sheetData>
      <sheetData sheetId="2"/>
      <sheetData sheetId="3"/>
      <sheetData sheetId="4">
        <row r="10">
          <cell r="N10" t="str">
            <v>Valore netto al 31/12/2019</v>
          </cell>
          <cell r="O10" t="str">
            <v>Valore netto al 31/12/2020</v>
          </cell>
        </row>
      </sheetData>
      <sheetData sheetId="5"/>
      <sheetData sheetId="6">
        <row r="11">
          <cell r="N11">
            <v>395710293</v>
          </cell>
          <cell r="O11">
            <v>399355461</v>
          </cell>
        </row>
        <row r="31">
          <cell r="N31">
            <v>20359322</v>
          </cell>
          <cell r="O31">
            <v>31426365</v>
          </cell>
        </row>
        <row r="94">
          <cell r="N94">
            <v>10000</v>
          </cell>
          <cell r="O94">
            <v>320338</v>
          </cell>
        </row>
        <row r="357">
          <cell r="N357">
            <v>12478637</v>
          </cell>
          <cell r="O357">
            <v>13173221</v>
          </cell>
        </row>
        <row r="372">
          <cell r="N372">
            <v>379950254</v>
          </cell>
          <cell r="O372">
            <v>386453032</v>
          </cell>
        </row>
        <row r="376">
          <cell r="N376">
            <v>134983556</v>
          </cell>
          <cell r="O376">
            <v>129681730</v>
          </cell>
        </row>
        <row r="378">
          <cell r="N378">
            <v>132611059</v>
          </cell>
          <cell r="O378">
            <v>127070357</v>
          </cell>
        </row>
        <row r="383">
          <cell r="N383">
            <v>56534451</v>
          </cell>
          <cell r="O383">
            <v>55408032</v>
          </cell>
        </row>
        <row r="384">
          <cell r="N384">
            <v>3705401</v>
          </cell>
          <cell r="O384">
            <v>915170</v>
          </cell>
        </row>
        <row r="385">
          <cell r="N385">
            <v>12012035</v>
          </cell>
          <cell r="O385">
            <v>12301163</v>
          </cell>
        </row>
        <row r="386">
          <cell r="N386">
            <v>3804117</v>
          </cell>
          <cell r="O386">
            <v>4700040</v>
          </cell>
        </row>
        <row r="387">
          <cell r="N387">
            <v>25133</v>
          </cell>
          <cell r="O387">
            <v>14090</v>
          </cell>
        </row>
        <row r="388">
          <cell r="N388">
            <v>0</v>
          </cell>
        </row>
        <row r="389">
          <cell r="N389">
            <v>0</v>
          </cell>
        </row>
        <row r="390">
          <cell r="N390">
            <v>647777</v>
          </cell>
          <cell r="O390">
            <v>914681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321218</v>
          </cell>
          <cell r="O394">
            <v>290334</v>
          </cell>
        </row>
        <row r="395">
          <cell r="N395">
            <v>43274</v>
          </cell>
          <cell r="O395">
            <v>34831</v>
          </cell>
        </row>
        <row r="396">
          <cell r="N396">
            <v>513182</v>
          </cell>
          <cell r="O396">
            <v>599918</v>
          </cell>
        </row>
        <row r="397">
          <cell r="N397">
            <v>1028108</v>
          </cell>
          <cell r="O397">
            <v>1135030</v>
          </cell>
        </row>
        <row r="398">
          <cell r="N398">
            <v>0</v>
          </cell>
        </row>
        <row r="399">
          <cell r="N399">
            <v>0</v>
          </cell>
        </row>
        <row r="400">
          <cell r="N400">
            <v>0</v>
          </cell>
        </row>
        <row r="401">
          <cell r="N401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O404">
            <v>1799175</v>
          </cell>
        </row>
        <row r="409">
          <cell r="N409">
            <v>10611595</v>
          </cell>
          <cell r="O409">
            <v>11860815</v>
          </cell>
        </row>
        <row r="410">
          <cell r="N410">
            <v>868650</v>
          </cell>
          <cell r="O410">
            <v>671525</v>
          </cell>
        </row>
        <row r="411">
          <cell r="N411">
            <v>137137</v>
          </cell>
          <cell r="O411">
            <v>917695</v>
          </cell>
        </row>
        <row r="412">
          <cell r="N412">
            <v>0</v>
          </cell>
        </row>
        <row r="421">
          <cell r="N421">
            <v>6264775</v>
          </cell>
          <cell r="O421">
            <v>5700600</v>
          </cell>
        </row>
        <row r="427">
          <cell r="N427">
            <v>2823849</v>
          </cell>
          <cell r="O427">
            <v>2663421</v>
          </cell>
        </row>
        <row r="428">
          <cell r="N428">
            <v>8261258</v>
          </cell>
          <cell r="O428">
            <v>6024275</v>
          </cell>
        </row>
        <row r="448">
          <cell r="N448">
            <v>2372497</v>
          </cell>
          <cell r="O448">
            <v>2611373</v>
          </cell>
        </row>
        <row r="469">
          <cell r="N469">
            <v>44618797</v>
          </cell>
          <cell r="O469">
            <v>41458761</v>
          </cell>
        </row>
        <row r="856">
          <cell r="N856">
            <v>6676828</v>
          </cell>
          <cell r="O856">
            <v>7757575</v>
          </cell>
        </row>
        <row r="869">
          <cell r="N869">
            <v>326639</v>
          </cell>
          <cell r="O869">
            <v>1129570</v>
          </cell>
        </row>
        <row r="874">
          <cell r="N874">
            <v>1361450</v>
          </cell>
          <cell r="O874">
            <v>1168755</v>
          </cell>
        </row>
        <row r="888">
          <cell r="N888">
            <v>2149775</v>
          </cell>
          <cell r="O888">
            <v>2781325</v>
          </cell>
        </row>
        <row r="921">
          <cell r="N921">
            <v>27124398</v>
          </cell>
          <cell r="O921">
            <v>23866893</v>
          </cell>
        </row>
        <row r="950">
          <cell r="N950">
            <v>1268070</v>
          </cell>
          <cell r="O950">
            <v>1107232</v>
          </cell>
        </row>
        <row r="959">
          <cell r="N959">
            <v>104360</v>
          </cell>
          <cell r="O959">
            <v>21081</v>
          </cell>
        </row>
        <row r="960">
          <cell r="N960">
            <v>0</v>
          </cell>
        </row>
        <row r="962">
          <cell r="N962">
            <v>378031</v>
          </cell>
          <cell r="O962">
            <v>483810</v>
          </cell>
        </row>
        <row r="963">
          <cell r="N963">
            <v>395376</v>
          </cell>
          <cell r="O963">
            <v>275979</v>
          </cell>
        </row>
        <row r="983">
          <cell r="N983">
            <v>13304131</v>
          </cell>
          <cell r="O983">
            <v>13835144</v>
          </cell>
        </row>
        <row r="996">
          <cell r="N996">
            <v>2946942</v>
          </cell>
          <cell r="O996">
            <v>3319433</v>
          </cell>
        </row>
        <row r="1011">
          <cell r="N1011">
            <v>154247168</v>
          </cell>
          <cell r="O1011">
            <v>161097789</v>
          </cell>
        </row>
        <row r="1346">
          <cell r="N1346">
            <v>2918165</v>
          </cell>
          <cell r="O1346">
            <v>2564639</v>
          </cell>
        </row>
        <row r="1569">
          <cell r="N1569">
            <v>1786814</v>
          </cell>
          <cell r="O1569">
            <v>1579912</v>
          </cell>
        </row>
        <row r="1691">
          <cell r="N1691">
            <v>11475001</v>
          </cell>
          <cell r="O1691">
            <v>11928161</v>
          </cell>
        </row>
        <row r="1708">
          <cell r="N1708">
            <v>382249742</v>
          </cell>
          <cell r="O1708">
            <v>386221041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tabSelected="1" workbookViewId="0">
      <selection activeCell="F8" sqref="F8"/>
    </sheetView>
  </sheetViews>
  <sheetFormatPr defaultRowHeight="14.4" x14ac:dyDescent="0.3"/>
  <cols>
    <col min="1" max="1" width="25" style="4" customWidth="1"/>
    <col min="2" max="2" width="39.88671875" style="4" customWidth="1"/>
    <col min="3" max="3" width="15.44140625" style="4" customWidth="1"/>
    <col min="4" max="4" width="17.33203125" style="4" customWidth="1"/>
    <col min="5" max="5" width="4.6640625" style="4" customWidth="1"/>
    <col min="6" max="6" width="13.88671875" style="4" customWidth="1"/>
    <col min="7" max="7" width="15.44140625" style="4" customWidth="1"/>
  </cols>
  <sheetData>
    <row r="1" spans="1:7" ht="20.399999999999999" x14ac:dyDescent="0.3">
      <c r="A1" s="1" t="str">
        <f>"FONDAZIONI IRCCS - INDICATORI DI BILANCIO " &amp;[1]Info!$B$5 &amp; " " &amp;[1]Info!$B$3</f>
        <v>FONDAZIONI IRCCS - INDICATORI DI BILANCIO Consuntivo 2020</v>
      </c>
      <c r="B1" s="1"/>
      <c r="C1" s="1"/>
      <c r="D1" s="1"/>
      <c r="E1" s="1"/>
      <c r="F1" s="1"/>
      <c r="G1" s="1"/>
    </row>
    <row r="2" spans="1:7" x14ac:dyDescent="0.3">
      <c r="A2" s="2" t="str">
        <f>[1]Info!$B$2</f>
        <v>924</v>
      </c>
      <c r="B2" s="3" t="str">
        <f>[1]Info!$C$2</f>
        <v>FONDAZIONE POLICLINICO S. MATTEO - PV</v>
      </c>
    </row>
    <row r="4" spans="1:7" ht="41.4" x14ac:dyDescent="0.3">
      <c r="A4" s="5" t="s">
        <v>0</v>
      </c>
      <c r="C4" s="6" t="str">
        <f>+'[1]NI-Tot'!N10</f>
        <v>Valore netto al 31/12/2019</v>
      </c>
      <c r="D4" s="6" t="str">
        <f>+'[1]NI-Tot'!O10</f>
        <v>Valore netto al 31/12/2020</v>
      </c>
      <c r="E4" s="7"/>
      <c r="F4" s="8" t="str">
        <f>+C4</f>
        <v>Valore netto al 31/12/2019</v>
      </c>
      <c r="G4" s="8" t="str">
        <f>+D4</f>
        <v>Valore netto al 31/12/2020</v>
      </c>
    </row>
    <row r="6" spans="1:7" ht="15" x14ac:dyDescent="0.3">
      <c r="A6" s="9" t="s">
        <v>1</v>
      </c>
      <c r="B6" s="10" t="s">
        <v>2</v>
      </c>
      <c r="C6" s="11">
        <f>+'[1]NI-San'!$N$1011+'[1]NI-San'!$N$869+'[1]NI-San'!$N$874+'[1]NI-San'!$N$877+'[1]NI-San'!$N$959+'[1]NI-San'!$N$960+'[1]NI-San'!$N$962+'[1]NI-San'!$N$963</f>
        <v>156813024</v>
      </c>
      <c r="D6" s="11">
        <f>+'[1]NI-San'!$O$1011+'[1]NI-San'!$O$869+'[1]NI-San'!$O$874+'[1]NI-San'!$O$877+'[1]NI-San'!$O$959+'[1]NI-San'!$O$960+'[1]NI-San'!$O$962+'[1]NI-San'!$O$963</f>
        <v>164176984</v>
      </c>
      <c r="E6" s="12"/>
      <c r="F6" s="13">
        <f>+C6/C7</f>
        <v>0.43215569461668074</v>
      </c>
      <c r="G6" s="13">
        <f>IF(D7=0,0,+D6/D7)</f>
        <v>0.46320689338778126</v>
      </c>
    </row>
    <row r="7" spans="1:7" ht="15" x14ac:dyDescent="0.3">
      <c r="A7" s="9"/>
      <c r="B7" s="14" t="s">
        <v>3</v>
      </c>
      <c r="C7" s="15">
        <f>+'[1]NI-San'!$N$11-'[1]NI-San'!$N$31-'[1]NI-San'!$N$357-'[1]NI-San'!$N$94</f>
        <v>362862334</v>
      </c>
      <c r="D7" s="15">
        <f>+'[1]NI-San'!$O$11-'[1]NI-San'!$O$31-'[1]NI-San'!$O$357-'[1]NI-San'!$O$94</f>
        <v>354435537</v>
      </c>
      <c r="E7" s="16"/>
      <c r="F7" s="17"/>
      <c r="G7" s="17"/>
    </row>
    <row r="8" spans="1:7" ht="15.6" x14ac:dyDescent="0.3">
      <c r="B8" s="18"/>
      <c r="C8" s="19"/>
      <c r="D8" s="19"/>
      <c r="F8" s="20"/>
      <c r="G8" s="20"/>
    </row>
    <row r="9" spans="1:7" ht="15" x14ac:dyDescent="0.3">
      <c r="A9" s="9" t="s">
        <v>4</v>
      </c>
      <c r="B9" s="10" t="s">
        <v>5</v>
      </c>
      <c r="C9" s="21">
        <f>+'[1]NI-San'!$N$376+'[1]NI-San'!$N$469+'[1]NI-San'!$N$983+'[1]NI-San'!$N$996+'[1]NI-San'!$N$1346</f>
        <v>198771591</v>
      </c>
      <c r="D9" s="21">
        <f>+'[1]NI-San'!$O$376+'[1]NI-San'!$O$469+'[1]NI-San'!$O$983+'[1]NI-San'!$O$996+'[1]NI-San'!$O$1346</f>
        <v>190859707</v>
      </c>
      <c r="E9" s="12"/>
      <c r="F9" s="13">
        <f>+C9/C10</f>
        <v>0.54778788641093845</v>
      </c>
      <c r="G9" s="13">
        <f>IF(D10=0,0,+D9/D10)</f>
        <v>0.53848919500416803</v>
      </c>
    </row>
    <row r="10" spans="1:7" ht="15" x14ac:dyDescent="0.3">
      <c r="A10" s="9"/>
      <c r="B10" s="14" t="s">
        <v>3</v>
      </c>
      <c r="C10" s="15">
        <f>+C7</f>
        <v>362862334</v>
      </c>
      <c r="D10" s="15">
        <f>+D7</f>
        <v>354435537</v>
      </c>
      <c r="E10" s="16"/>
      <c r="F10" s="17"/>
      <c r="G10" s="17"/>
    </row>
    <row r="11" spans="1:7" ht="15.6" x14ac:dyDescent="0.3">
      <c r="B11" s="18"/>
      <c r="C11" s="19"/>
      <c r="D11" s="19"/>
      <c r="F11" s="22"/>
      <c r="G11" s="22"/>
    </row>
    <row r="12" spans="1:7" ht="15" x14ac:dyDescent="0.3">
      <c r="A12" s="9" t="s">
        <v>6</v>
      </c>
      <c r="B12" s="23" t="s">
        <v>7</v>
      </c>
      <c r="C12" s="24">
        <f>+'[1]NI-San'!N378</f>
        <v>132611059</v>
      </c>
      <c r="D12" s="24">
        <f>+'[1]NI-San'!O378</f>
        <v>127070357</v>
      </c>
      <c r="E12" s="25"/>
      <c r="F12" s="26">
        <f>+C12/C13</f>
        <v>0.36545832006912021</v>
      </c>
      <c r="G12" s="13">
        <f>IF(D13=0,0,+D12/D13)</f>
        <v>0.35851471913777089</v>
      </c>
    </row>
    <row r="13" spans="1:7" ht="15" x14ac:dyDescent="0.3">
      <c r="A13" s="9"/>
      <c r="B13" s="27" t="s">
        <v>3</v>
      </c>
      <c r="C13" s="28">
        <f>+C10</f>
        <v>362862334</v>
      </c>
      <c r="D13" s="28">
        <f>+D10</f>
        <v>354435537</v>
      </c>
      <c r="E13" s="29"/>
      <c r="F13" s="30"/>
      <c r="G13" s="30"/>
    </row>
    <row r="14" spans="1:7" ht="15.6" x14ac:dyDescent="0.3">
      <c r="A14" s="5"/>
      <c r="B14" s="18"/>
      <c r="C14" s="19"/>
      <c r="D14" s="19"/>
      <c r="F14" s="22"/>
      <c r="G14" s="22"/>
    </row>
    <row r="15" spans="1:7" ht="15" x14ac:dyDescent="0.3">
      <c r="A15" s="9" t="s">
        <v>8</v>
      </c>
      <c r="B15" s="31" t="s">
        <v>9</v>
      </c>
      <c r="C15" s="32">
        <f>SUM('[1]NI-San'!N381:N404)</f>
        <v>78634696</v>
      </c>
      <c r="D15" s="32">
        <f>SUM('[1]NI-San'!O381:O404)</f>
        <v>78112464</v>
      </c>
      <c r="E15" s="33"/>
      <c r="F15" s="34">
        <f>+C15/C16</f>
        <v>0.21670669185520919</v>
      </c>
      <c r="G15" s="13">
        <f>IF(D16=0,0,+D15/D16)</f>
        <v>0.2203855309237798</v>
      </c>
    </row>
    <row r="16" spans="1:7" ht="15" x14ac:dyDescent="0.3">
      <c r="A16" s="9"/>
      <c r="B16" s="35" t="s">
        <v>3</v>
      </c>
      <c r="C16" s="36">
        <f>+C13</f>
        <v>362862334</v>
      </c>
      <c r="D16" s="36">
        <f>+D13</f>
        <v>354435537</v>
      </c>
      <c r="E16" s="37"/>
      <c r="F16" s="38"/>
      <c r="G16" s="38"/>
    </row>
    <row r="17" spans="1:7" x14ac:dyDescent="0.3">
      <c r="A17" s="39"/>
      <c r="B17" s="39"/>
      <c r="C17" s="40"/>
      <c r="D17" s="40"/>
      <c r="E17" s="39"/>
      <c r="F17" s="39"/>
      <c r="G17" s="39"/>
    </row>
    <row r="18" spans="1:7" ht="15" x14ac:dyDescent="0.3">
      <c r="A18" s="9" t="s">
        <v>10</v>
      </c>
      <c r="B18" s="31" t="s">
        <v>11</v>
      </c>
      <c r="C18" s="32">
        <f>+'[1]NI-San'!N409+'[1]NI-San'!N410+'[1]NI-San'!N411</f>
        <v>11617382</v>
      </c>
      <c r="D18" s="32">
        <f>+'[1]NI-San'!O409+'[1]NI-San'!O410+'[1]NI-San'!O411</f>
        <v>13450035</v>
      </c>
      <c r="E18" s="33"/>
      <c r="F18" s="34">
        <f>+C18/C19</f>
        <v>3.2015949056867388E-2</v>
      </c>
      <c r="G18" s="13">
        <f>IF(D19=0,0,+D18/D19)</f>
        <v>3.7947760864622329E-2</v>
      </c>
    </row>
    <row r="19" spans="1:7" ht="15" x14ac:dyDescent="0.3">
      <c r="A19" s="9"/>
      <c r="B19" s="35" t="s">
        <v>3</v>
      </c>
      <c r="C19" s="36">
        <f>+C16</f>
        <v>362862334</v>
      </c>
      <c r="D19" s="36">
        <f>+D16</f>
        <v>354435537</v>
      </c>
      <c r="E19" s="37"/>
      <c r="F19" s="38"/>
      <c r="G19" s="38"/>
    </row>
    <row r="20" spans="1:7" x14ac:dyDescent="0.3">
      <c r="A20" s="39"/>
      <c r="B20" s="39"/>
      <c r="C20" s="40"/>
      <c r="D20" s="40"/>
      <c r="E20" s="39"/>
      <c r="F20" s="39"/>
      <c r="G20" s="39"/>
    </row>
    <row r="21" spans="1:7" ht="15" x14ac:dyDescent="0.3">
      <c r="A21" s="9" t="s">
        <v>12</v>
      </c>
      <c r="B21" s="31" t="s">
        <v>13</v>
      </c>
      <c r="C21" s="32">
        <f>+'[1]NI-San'!N421+'[1]NI-San'!N412</f>
        <v>6264775</v>
      </c>
      <c r="D21" s="32">
        <f>+'[1]NI-San'!O421+'[1]NI-San'!O412</f>
        <v>5700600</v>
      </c>
      <c r="E21" s="33"/>
      <c r="F21" s="34">
        <f>+C21/C22</f>
        <v>1.7264880956203075E-2</v>
      </c>
      <c r="G21" s="13">
        <f>IF(D22=0,0,+D21/D22)</f>
        <v>1.6083601684669671E-2</v>
      </c>
    </row>
    <row r="22" spans="1:7" ht="15" x14ac:dyDescent="0.3">
      <c r="A22" s="9"/>
      <c r="B22" s="35" t="s">
        <v>3</v>
      </c>
      <c r="C22" s="36">
        <f>+C19</f>
        <v>362862334</v>
      </c>
      <c r="D22" s="36">
        <f>+D19</f>
        <v>354435537</v>
      </c>
      <c r="E22" s="37"/>
      <c r="F22" s="38"/>
      <c r="G22" s="38"/>
    </row>
    <row r="23" spans="1:7" x14ac:dyDescent="0.3">
      <c r="A23" s="39"/>
      <c r="B23" s="39"/>
      <c r="C23" s="40"/>
      <c r="D23" s="40"/>
      <c r="E23" s="39"/>
      <c r="F23" s="39"/>
      <c r="G23" s="39"/>
    </row>
    <row r="24" spans="1:7" ht="15" x14ac:dyDescent="0.3">
      <c r="A24" s="9" t="s">
        <v>14</v>
      </c>
      <c r="B24" s="31" t="s">
        <v>15</v>
      </c>
      <c r="C24" s="32">
        <f>+'[1]NI-San'!N425+'[1]NI-San'!N426+'[1]NI-San'!N427+'[1]NI-San'!N428</f>
        <v>11085107</v>
      </c>
      <c r="D24" s="32">
        <f>+'[1]NI-San'!O425+'[1]NI-San'!O426+'[1]NI-San'!O427+'[1]NI-San'!O428</f>
        <v>8687696</v>
      </c>
      <c r="E24" s="33"/>
      <c r="F24" s="34">
        <f>+C24/C25</f>
        <v>3.0549070436172634E-2</v>
      </c>
      <c r="G24" s="13">
        <f>IF(D25=0,0,+D24/D25)</f>
        <v>2.4511357053906252E-2</v>
      </c>
    </row>
    <row r="25" spans="1:7" ht="15" x14ac:dyDescent="0.3">
      <c r="A25" s="9"/>
      <c r="B25" s="35" t="s">
        <v>3</v>
      </c>
      <c r="C25" s="36">
        <f>+C22</f>
        <v>362862334</v>
      </c>
      <c r="D25" s="36">
        <f>+D22</f>
        <v>354435537</v>
      </c>
      <c r="E25" s="37"/>
      <c r="F25" s="38"/>
      <c r="G25" s="38"/>
    </row>
    <row r="26" spans="1:7" x14ac:dyDescent="0.3">
      <c r="C26" s="19"/>
      <c r="D26" s="19"/>
    </row>
    <row r="27" spans="1:7" ht="15" x14ac:dyDescent="0.3">
      <c r="A27" s="9" t="s">
        <v>16</v>
      </c>
      <c r="B27" s="23" t="s">
        <v>17</v>
      </c>
      <c r="C27" s="24">
        <f>+'[1]NI-San'!N448</f>
        <v>2372497</v>
      </c>
      <c r="D27" s="24">
        <f>+'[1]NI-San'!O448</f>
        <v>2611373</v>
      </c>
      <c r="E27" s="25"/>
      <c r="F27" s="26">
        <f>+C27/C28</f>
        <v>6.5382840204075855E-3</v>
      </c>
      <c r="G27" s="13">
        <f>IF(D28=0,0,+D27/D28)</f>
        <v>7.3676951868401393E-3</v>
      </c>
    </row>
    <row r="28" spans="1:7" ht="15" x14ac:dyDescent="0.3">
      <c r="A28" s="9"/>
      <c r="B28" s="27" t="s">
        <v>3</v>
      </c>
      <c r="C28" s="28">
        <f>+C25</f>
        <v>362862334</v>
      </c>
      <c r="D28" s="28">
        <f>+D25</f>
        <v>354435537</v>
      </c>
      <c r="E28" s="29"/>
      <c r="F28" s="30"/>
      <c r="G28" s="30"/>
    </row>
    <row r="29" spans="1:7" ht="15.6" x14ac:dyDescent="0.3">
      <c r="A29" s="5"/>
      <c r="B29" s="18"/>
      <c r="C29" s="19"/>
      <c r="D29" s="19"/>
      <c r="F29" s="22"/>
      <c r="G29" s="22"/>
    </row>
    <row r="30" spans="1:7" ht="42" x14ac:dyDescent="0.3">
      <c r="A30" s="9" t="s">
        <v>18</v>
      </c>
      <c r="B30" s="23" t="s">
        <v>19</v>
      </c>
      <c r="C30" s="41">
        <f>+'[1]NI-San'!N856</f>
        <v>6676828</v>
      </c>
      <c r="D30" s="41">
        <f>+'[1]NI-San'!O856</f>
        <v>7757575</v>
      </c>
      <c r="E30" s="25"/>
      <c r="F30" s="26">
        <f>+C30/C31</f>
        <v>1.8400443844358891E-2</v>
      </c>
      <c r="G30" s="13">
        <f>IF(D31=0,0,+D30/D31)</f>
        <v>2.1887125274348548E-2</v>
      </c>
    </row>
    <row r="31" spans="1:7" ht="15" x14ac:dyDescent="0.3">
      <c r="A31" s="9"/>
      <c r="B31" s="27" t="s">
        <v>3</v>
      </c>
      <c r="C31" s="28">
        <f>+C28</f>
        <v>362862334</v>
      </c>
      <c r="D31" s="28">
        <f>+D28</f>
        <v>354435537</v>
      </c>
      <c r="E31" s="29"/>
      <c r="F31" s="30"/>
      <c r="G31" s="30"/>
    </row>
    <row r="32" spans="1:7" ht="15.6" x14ac:dyDescent="0.3">
      <c r="A32" s="5"/>
      <c r="B32" s="18"/>
      <c r="C32" s="19"/>
      <c r="D32" s="19"/>
      <c r="F32" s="22"/>
      <c r="G32" s="22"/>
    </row>
    <row r="33" spans="1:7" ht="28.2" x14ac:dyDescent="0.3">
      <c r="A33" s="9" t="s">
        <v>20</v>
      </c>
      <c r="B33" s="23" t="s">
        <v>21</v>
      </c>
      <c r="C33" s="41">
        <f>+'[1]NI-San'!N888</f>
        <v>2149775</v>
      </c>
      <c r="D33" s="41">
        <f>+'[1]NI-San'!O888</f>
        <v>2781325</v>
      </c>
      <c r="E33" s="25"/>
      <c r="F33" s="26">
        <f>+C33/C34</f>
        <v>5.9244920140981072E-3</v>
      </c>
      <c r="G33" s="13">
        <f>IF(D34=0,0,+D33/D34)</f>
        <v>7.8471956382861231E-3</v>
      </c>
    </row>
    <row r="34" spans="1:7" ht="15" x14ac:dyDescent="0.3">
      <c r="A34" s="9"/>
      <c r="B34" s="27" t="s">
        <v>3</v>
      </c>
      <c r="C34" s="28">
        <f>+C31</f>
        <v>362862334</v>
      </c>
      <c r="D34" s="28">
        <f>+D31</f>
        <v>354435537</v>
      </c>
      <c r="E34" s="29"/>
      <c r="F34" s="30"/>
      <c r="G34" s="30"/>
    </row>
    <row r="35" spans="1:7" ht="15.6" x14ac:dyDescent="0.3">
      <c r="A35" s="5"/>
      <c r="B35" s="18"/>
      <c r="C35" s="19"/>
      <c r="D35" s="19"/>
      <c r="F35" s="22"/>
      <c r="G35" s="22"/>
    </row>
    <row r="36" spans="1:7" ht="15" x14ac:dyDescent="0.3">
      <c r="A36" s="9" t="s">
        <v>22</v>
      </c>
      <c r="B36" s="23" t="s">
        <v>23</v>
      </c>
      <c r="C36" s="24">
        <f>+'[1]NI-San'!N921</f>
        <v>27124398</v>
      </c>
      <c r="D36" s="24">
        <f>+'[1]NI-San'!O921</f>
        <v>23866893</v>
      </c>
      <c r="E36" s="25"/>
      <c r="F36" s="26">
        <f>+C36/C37</f>
        <v>7.4751208539600031E-2</v>
      </c>
      <c r="G36" s="13">
        <f>IF(D37=0,0,+D36/D37)</f>
        <v>6.7337754001794689E-2</v>
      </c>
    </row>
    <row r="37" spans="1:7" ht="15" x14ac:dyDescent="0.3">
      <c r="A37" s="9"/>
      <c r="B37" s="27" t="s">
        <v>3</v>
      </c>
      <c r="C37" s="28">
        <f>+C34</f>
        <v>362862334</v>
      </c>
      <c r="D37" s="28">
        <f>+D34</f>
        <v>354435537</v>
      </c>
      <c r="E37" s="29"/>
      <c r="F37" s="30"/>
      <c r="G37" s="30"/>
    </row>
    <row r="38" spans="1:7" ht="15.6" x14ac:dyDescent="0.3">
      <c r="A38" s="5"/>
      <c r="B38" s="18"/>
      <c r="C38" s="19"/>
      <c r="D38" s="19"/>
      <c r="F38" s="22"/>
      <c r="G38" s="22"/>
    </row>
    <row r="39" spans="1:7" ht="42" x14ac:dyDescent="0.3">
      <c r="A39" s="42" t="s">
        <v>24</v>
      </c>
      <c r="B39" s="23" t="s">
        <v>25</v>
      </c>
      <c r="C39" s="41">
        <f>+'[1]NI-San'!N950</f>
        <v>1268070</v>
      </c>
      <c r="D39" s="41">
        <f>+'[1]NI-San'!O950</f>
        <v>1107232</v>
      </c>
      <c r="E39" s="25"/>
      <c r="F39" s="26">
        <f>+C39/C40</f>
        <v>3.4946311071239484E-3</v>
      </c>
      <c r="G39" s="13">
        <f>IF(D40=0,0,+D39/D40)</f>
        <v>3.1239305442444954E-3</v>
      </c>
    </row>
    <row r="40" spans="1:7" ht="15" x14ac:dyDescent="0.3">
      <c r="A40" s="43"/>
      <c r="B40" s="27" t="s">
        <v>3</v>
      </c>
      <c r="C40" s="28">
        <f>+C37</f>
        <v>362862334</v>
      </c>
      <c r="D40" s="28">
        <f>+D37</f>
        <v>354435537</v>
      </c>
      <c r="E40" s="29"/>
      <c r="F40" s="30"/>
      <c r="G40" s="30"/>
    </row>
    <row r="41" spans="1:7" ht="15.6" x14ac:dyDescent="0.3">
      <c r="A41" s="5"/>
      <c r="B41" s="18"/>
      <c r="C41" s="19"/>
      <c r="D41" s="19"/>
      <c r="F41" s="22"/>
      <c r="G41" s="22"/>
    </row>
    <row r="42" spans="1:7" ht="28.2" x14ac:dyDescent="0.3">
      <c r="A42" s="42" t="s">
        <v>26</v>
      </c>
      <c r="B42" s="23" t="s">
        <v>27</v>
      </c>
      <c r="C42" s="41">
        <f>+'[1]NI-San'!N983</f>
        <v>13304131</v>
      </c>
      <c r="D42" s="41">
        <f>+'[1]NI-San'!O983</f>
        <v>13835144</v>
      </c>
      <c r="E42" s="25"/>
      <c r="F42" s="26">
        <f>+C42/C43</f>
        <v>3.6664403420830119E-2</v>
      </c>
      <c r="G42" s="13">
        <f>IF(D43=0,0,+D42/D43)</f>
        <v>3.9034302590261992E-2</v>
      </c>
    </row>
    <row r="43" spans="1:7" ht="15" x14ac:dyDescent="0.3">
      <c r="A43" s="43"/>
      <c r="B43" s="27" t="s">
        <v>3</v>
      </c>
      <c r="C43" s="28">
        <f>+C40</f>
        <v>362862334</v>
      </c>
      <c r="D43" s="28">
        <f>+D40</f>
        <v>354435537</v>
      </c>
      <c r="E43" s="29"/>
      <c r="F43" s="30"/>
      <c r="G43" s="30"/>
    </row>
    <row r="44" spans="1:7" ht="15.6" x14ac:dyDescent="0.3">
      <c r="A44" s="5"/>
      <c r="B44" s="18"/>
      <c r="C44" s="19"/>
      <c r="D44" s="19"/>
      <c r="F44" s="22"/>
      <c r="G44" s="22"/>
    </row>
    <row r="45" spans="1:7" ht="15" x14ac:dyDescent="0.3">
      <c r="A45" s="42" t="s">
        <v>28</v>
      </c>
      <c r="B45" s="23" t="s">
        <v>29</v>
      </c>
      <c r="C45" s="24">
        <f>+'[1]NI-San'!N996</f>
        <v>2946942</v>
      </c>
      <c r="D45" s="24">
        <f>+'[1]NI-San'!O996</f>
        <v>3319433</v>
      </c>
      <c r="E45" s="25"/>
      <c r="F45" s="26">
        <f>+C45/C46</f>
        <v>8.1213775139306697E-3</v>
      </c>
      <c r="G45" s="13">
        <f>IF(D46=0,0,+D45/D46)</f>
        <v>9.3654068327804277E-3</v>
      </c>
    </row>
    <row r="46" spans="1:7" ht="15" x14ac:dyDescent="0.3">
      <c r="A46" s="43"/>
      <c r="B46" s="27" t="s">
        <v>3</v>
      </c>
      <c r="C46" s="28">
        <f>+C43</f>
        <v>362862334</v>
      </c>
      <c r="D46" s="28">
        <f>+D43</f>
        <v>354435537</v>
      </c>
      <c r="E46" s="29"/>
      <c r="F46" s="30"/>
      <c r="G46" s="30"/>
    </row>
    <row r="47" spans="1:7" ht="15.6" x14ac:dyDescent="0.3">
      <c r="B47" s="18"/>
      <c r="C47" s="19"/>
      <c r="D47" s="19"/>
      <c r="F47" s="22"/>
      <c r="G47" s="22"/>
    </row>
    <row r="48" spans="1:7" ht="15" x14ac:dyDescent="0.3">
      <c r="A48" s="44" t="s">
        <v>30</v>
      </c>
      <c r="B48" s="10" t="s">
        <v>31</v>
      </c>
      <c r="C48" s="11">
        <f>+'[1]NI-San'!N372+'[1]NI-San'!N1569+'[1]NI-San'!N1691</f>
        <v>393212069</v>
      </c>
      <c r="D48" s="11">
        <f>+'[1]NI-San'!O372+'[1]NI-San'!O1569+'[1]NI-San'!O1691</f>
        <v>399961105</v>
      </c>
      <c r="E48" s="12"/>
      <c r="F48" s="13">
        <f>+C48/C49</f>
        <v>1.0836398053924219</v>
      </c>
      <c r="G48" s="13">
        <f>IF(D49=0,0,+D48/D49)</f>
        <v>1.1284452693015374</v>
      </c>
    </row>
    <row r="49" spans="1:7" ht="15" x14ac:dyDescent="0.3">
      <c r="A49" s="45"/>
      <c r="B49" s="14" t="s">
        <v>3</v>
      </c>
      <c r="C49" s="15">
        <f>+C46</f>
        <v>362862334</v>
      </c>
      <c r="D49" s="15">
        <f>+D46</f>
        <v>354435537</v>
      </c>
      <c r="E49" s="16"/>
      <c r="F49" s="17"/>
      <c r="G49" s="17"/>
    </row>
    <row r="50" spans="1:7" ht="15.6" x14ac:dyDescent="0.3">
      <c r="B50" s="18"/>
      <c r="C50" s="19"/>
      <c r="D50" s="19"/>
      <c r="F50" s="22"/>
      <c r="G50" s="22"/>
    </row>
    <row r="51" spans="1:7" ht="15" x14ac:dyDescent="0.3">
      <c r="A51" s="44" t="s">
        <v>32</v>
      </c>
      <c r="B51" s="10" t="s">
        <v>31</v>
      </c>
      <c r="C51" s="11">
        <f>+C48</f>
        <v>393212069</v>
      </c>
      <c r="D51" s="11">
        <f>+D48</f>
        <v>399961105</v>
      </c>
      <c r="E51" s="12"/>
      <c r="F51" s="13">
        <f>+C51/C52</f>
        <v>1.0286784418549064</v>
      </c>
      <c r="G51" s="13">
        <f>IF(D52=0,0,+D51/D52)</f>
        <v>1.0355756485053853</v>
      </c>
    </row>
    <row r="52" spans="1:7" ht="15" x14ac:dyDescent="0.3">
      <c r="A52" s="45"/>
      <c r="B52" s="14" t="s">
        <v>33</v>
      </c>
      <c r="C52" s="15">
        <f>+'[1]NI-San'!N1708</f>
        <v>382249742</v>
      </c>
      <c r="D52" s="15">
        <f>+'[1]NI-San'!O1708</f>
        <v>386221041</v>
      </c>
      <c r="E52" s="16"/>
      <c r="F52" s="17"/>
      <c r="G52" s="17"/>
    </row>
    <row r="53" spans="1:7" ht="15.6" x14ac:dyDescent="0.3">
      <c r="F53" s="22"/>
      <c r="G53" s="22"/>
    </row>
    <row r="56" spans="1:7" x14ac:dyDescent="0.3">
      <c r="A56" s="4" t="s">
        <v>34</v>
      </c>
    </row>
    <row r="57" spans="1:7" x14ac:dyDescent="0.3">
      <c r="A57" s="9" t="s">
        <v>35</v>
      </c>
      <c r="B57" s="9"/>
      <c r="C57" s="9"/>
      <c r="D57" s="9"/>
      <c r="E57" s="9"/>
      <c r="F57" s="9"/>
      <c r="G57" s="9"/>
    </row>
    <row r="58" spans="1:7" x14ac:dyDescent="0.3">
      <c r="A58" s="9" t="s">
        <v>36</v>
      </c>
      <c r="B58" s="9"/>
      <c r="C58" s="9"/>
      <c r="D58" s="9"/>
      <c r="E58" s="9"/>
      <c r="F58" s="9"/>
      <c r="G58" s="9"/>
    </row>
    <row r="59" spans="1:7" x14ac:dyDescent="0.3">
      <c r="A59" s="9" t="s">
        <v>37</v>
      </c>
      <c r="B59" s="9"/>
      <c r="C59" s="9"/>
      <c r="D59" s="9"/>
      <c r="E59" s="9"/>
      <c r="F59" s="9"/>
      <c r="G59" s="9"/>
    </row>
    <row r="60" spans="1:7" x14ac:dyDescent="0.3">
      <c r="A60" s="9" t="s">
        <v>38</v>
      </c>
      <c r="B60" s="9"/>
      <c r="C60" s="9"/>
      <c r="D60" s="9"/>
      <c r="E60" s="9"/>
      <c r="F60" s="9"/>
      <c r="G60" s="9"/>
    </row>
    <row r="61" spans="1:7" x14ac:dyDescent="0.3">
      <c r="A61" s="9" t="s">
        <v>39</v>
      </c>
      <c r="B61" s="9"/>
      <c r="C61" s="9"/>
      <c r="D61" s="9"/>
      <c r="E61" s="9"/>
      <c r="F61" s="9"/>
      <c r="G61" s="9"/>
    </row>
  </sheetData>
  <mergeCells count="17">
    <mergeCell ref="A57:G57"/>
    <mergeCell ref="A58:G58"/>
    <mergeCell ref="A59:G59"/>
    <mergeCell ref="A60:G60"/>
    <mergeCell ref="A61:G61"/>
    <mergeCell ref="A21:A22"/>
    <mergeCell ref="A24:A25"/>
    <mergeCell ref="A27:A28"/>
    <mergeCell ref="A30:A31"/>
    <mergeCell ref="A33:A34"/>
    <mergeCell ref="A36:A37"/>
    <mergeCell ref="A1:G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Calogero Giuseppe</dc:creator>
  <cp:lastModifiedBy>Calogero Giuseppe</cp:lastModifiedBy>
  <dcterms:created xsi:type="dcterms:W3CDTF">2022-06-01T07:41:34Z</dcterms:created>
  <dcterms:modified xsi:type="dcterms:W3CDTF">2022-06-01T07:42:26Z</dcterms:modified>
</cp:coreProperties>
</file>